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10pu19\Desktop\計算書類一式\"/>
    </mc:Choice>
  </mc:AlternateContent>
  <xr:revisionPtr revIDLastSave="0" documentId="8_{F1680598-B392-4797-BE5E-AB36D67B2C80}" xr6:coauthVersionLast="47" xr6:coauthVersionMax="47" xr10:uidLastSave="{00000000-0000-0000-0000-000000000000}"/>
  <bookViews>
    <workbookView xWindow="-120" yWindow="-120" windowWidth="20730" windowHeight="11310" activeTab="1" xr2:uid="{35FBE267-81F8-4EAA-AADB-9C14A7AE19E4}"/>
  </bookViews>
  <sheets>
    <sheet name="光の森こども園" sheetId="1" r:id="rId1"/>
    <sheet name="本部" sheetId="2" r:id="rId2"/>
  </sheets>
  <definedNames>
    <definedName name="_xlnm.Print_Titles" localSheetId="0">光の森こども園!$1:$5</definedName>
    <definedName name="_xlnm.Print_Titles" localSheetId="1">本部!$1:$5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0" i="2" l="1"/>
  <c r="G109" i="2"/>
  <c r="G108" i="2"/>
  <c r="G106" i="2"/>
  <c r="E103" i="2"/>
  <c r="G102" i="2"/>
  <c r="G101" i="2"/>
  <c r="G100" i="2"/>
  <c r="G99" i="2"/>
  <c r="G98" i="2"/>
  <c r="G97" i="2"/>
  <c r="G96" i="2"/>
  <c r="G95" i="2"/>
  <c r="G94" i="2"/>
  <c r="G93" i="2"/>
  <c r="G92" i="2"/>
  <c r="F91" i="2"/>
  <c r="F103" i="2" s="1"/>
  <c r="E91" i="2"/>
  <c r="G91" i="2" s="1"/>
  <c r="G90" i="2"/>
  <c r="G89" i="2"/>
  <c r="G87" i="2"/>
  <c r="G86" i="2"/>
  <c r="F86" i="2"/>
  <c r="E86" i="2"/>
  <c r="G85" i="2"/>
  <c r="G84" i="2"/>
  <c r="G83" i="2"/>
  <c r="F82" i="2"/>
  <c r="E82" i="2"/>
  <c r="G82" i="2" s="1"/>
  <c r="G81" i="2"/>
  <c r="G80" i="2"/>
  <c r="G79" i="2"/>
  <c r="F78" i="2"/>
  <c r="F88" i="2" s="1"/>
  <c r="F104" i="2" s="1"/>
  <c r="E78" i="2"/>
  <c r="G78" i="2" s="1"/>
  <c r="G74" i="2"/>
  <c r="G73" i="2"/>
  <c r="F72" i="2"/>
  <c r="G72" i="2" s="1"/>
  <c r="E72" i="2"/>
  <c r="E75" i="2" s="1"/>
  <c r="G71" i="2"/>
  <c r="E70" i="2"/>
  <c r="G69" i="2"/>
  <c r="G68" i="2"/>
  <c r="G67" i="2"/>
  <c r="F66" i="2"/>
  <c r="F70" i="2" s="1"/>
  <c r="E66" i="2"/>
  <c r="G66" i="2" s="1"/>
  <c r="G65" i="2"/>
  <c r="G64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F42" i="2"/>
  <c r="G42" i="2" s="1"/>
  <c r="E42" i="2"/>
  <c r="G41" i="2"/>
  <c r="G40" i="2"/>
  <c r="G39" i="2"/>
  <c r="G38" i="2"/>
  <c r="G37" i="2"/>
  <c r="G36" i="2"/>
  <c r="G35" i="2"/>
  <c r="G34" i="2"/>
  <c r="G33" i="2"/>
  <c r="G32" i="2"/>
  <c r="F31" i="2"/>
  <c r="E31" i="2"/>
  <c r="E62" i="2" s="1"/>
  <c r="G30" i="2"/>
  <c r="G29" i="2"/>
  <c r="G28" i="2"/>
  <c r="G27" i="2"/>
  <c r="G26" i="2"/>
  <c r="G25" i="2"/>
  <c r="G24" i="2"/>
  <c r="G23" i="2"/>
  <c r="F22" i="2"/>
  <c r="G22" i="2" s="1"/>
  <c r="E22" i="2"/>
  <c r="G20" i="2"/>
  <c r="G19" i="2"/>
  <c r="G18" i="2"/>
  <c r="G17" i="2"/>
  <c r="G16" i="2"/>
  <c r="F15" i="2"/>
  <c r="G15" i="2" s="1"/>
  <c r="E15" i="2"/>
  <c r="G14" i="2"/>
  <c r="G13" i="2"/>
  <c r="G12" i="2"/>
  <c r="G11" i="2"/>
  <c r="F11" i="2"/>
  <c r="E11" i="2"/>
  <c r="G10" i="2"/>
  <c r="G9" i="2"/>
  <c r="G8" i="2"/>
  <c r="F7" i="2"/>
  <c r="F6" i="2" s="1"/>
  <c r="F21" i="2" s="1"/>
  <c r="E7" i="2"/>
  <c r="G7" i="2" s="1"/>
  <c r="G110" i="1"/>
  <c r="G109" i="1"/>
  <c r="G108" i="1"/>
  <c r="G106" i="1"/>
  <c r="F103" i="1"/>
  <c r="E103" i="1"/>
  <c r="G103" i="1" s="1"/>
  <c r="G102" i="1"/>
  <c r="G101" i="1"/>
  <c r="G100" i="1"/>
  <c r="G99" i="1"/>
  <c r="G98" i="1"/>
  <c r="G97" i="1"/>
  <c r="G96" i="1"/>
  <c r="G95" i="1"/>
  <c r="G94" i="1"/>
  <c r="G93" i="1"/>
  <c r="G92" i="1"/>
  <c r="F91" i="1"/>
  <c r="E91" i="1"/>
  <c r="G91" i="1" s="1"/>
  <c r="G90" i="1"/>
  <c r="G89" i="1"/>
  <c r="G87" i="1"/>
  <c r="F86" i="1"/>
  <c r="E86" i="1"/>
  <c r="G86" i="1" s="1"/>
  <c r="G85" i="1"/>
  <c r="G84" i="1"/>
  <c r="G83" i="1"/>
  <c r="F82" i="1"/>
  <c r="E82" i="1"/>
  <c r="G82" i="1" s="1"/>
  <c r="G81" i="1"/>
  <c r="G80" i="1"/>
  <c r="G79" i="1"/>
  <c r="F78" i="1"/>
  <c r="G78" i="1" s="1"/>
  <c r="E78" i="1"/>
  <c r="E88" i="1" s="1"/>
  <c r="G74" i="1"/>
  <c r="G73" i="1"/>
  <c r="G72" i="1"/>
  <c r="F72" i="1"/>
  <c r="F75" i="1" s="1"/>
  <c r="E72" i="1"/>
  <c r="E75" i="1" s="1"/>
  <c r="G71" i="1"/>
  <c r="E70" i="1"/>
  <c r="G69" i="1"/>
  <c r="G68" i="1"/>
  <c r="G67" i="1"/>
  <c r="F66" i="1"/>
  <c r="G66" i="1" s="1"/>
  <c r="E66" i="1"/>
  <c r="G65" i="1"/>
  <c r="G64" i="1"/>
  <c r="F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F42" i="1"/>
  <c r="E42" i="1"/>
  <c r="G41" i="1"/>
  <c r="G40" i="1"/>
  <c r="G39" i="1"/>
  <c r="G38" i="1"/>
  <c r="G37" i="1"/>
  <c r="G36" i="1"/>
  <c r="G35" i="1"/>
  <c r="G34" i="1"/>
  <c r="G33" i="1"/>
  <c r="G32" i="1"/>
  <c r="F31" i="1"/>
  <c r="E31" i="1"/>
  <c r="G31" i="1" s="1"/>
  <c r="G30" i="1"/>
  <c r="G29" i="1"/>
  <c r="G28" i="1"/>
  <c r="G27" i="1"/>
  <c r="G26" i="1"/>
  <c r="G25" i="1"/>
  <c r="G24" i="1"/>
  <c r="G23" i="1"/>
  <c r="G22" i="1"/>
  <c r="F22" i="1"/>
  <c r="E22" i="1"/>
  <c r="E62" i="1" s="1"/>
  <c r="G62" i="1" s="1"/>
  <c r="G20" i="1"/>
  <c r="G19" i="1"/>
  <c r="G18" i="1"/>
  <c r="G17" i="1"/>
  <c r="G16" i="1"/>
  <c r="G15" i="1"/>
  <c r="F15" i="1"/>
  <c r="E15" i="1"/>
  <c r="G14" i="1"/>
  <c r="G13" i="1"/>
  <c r="G12" i="1"/>
  <c r="F11" i="1"/>
  <c r="E11" i="1"/>
  <c r="G11" i="1" s="1"/>
  <c r="G10" i="1"/>
  <c r="G9" i="1"/>
  <c r="G8" i="1"/>
  <c r="F7" i="1"/>
  <c r="F6" i="1" s="1"/>
  <c r="F21" i="1" s="1"/>
  <c r="F63" i="1" s="1"/>
  <c r="E7" i="1"/>
  <c r="E6" i="1" s="1"/>
  <c r="E76" i="2" l="1"/>
  <c r="E104" i="1"/>
  <c r="G70" i="1"/>
  <c r="G103" i="2"/>
  <c r="G6" i="1"/>
  <c r="E21" i="1"/>
  <c r="F77" i="1"/>
  <c r="E76" i="1"/>
  <c r="G75" i="1"/>
  <c r="G7" i="1"/>
  <c r="G31" i="2"/>
  <c r="E6" i="2"/>
  <c r="G70" i="2"/>
  <c r="F75" i="2"/>
  <c r="G75" i="2" s="1"/>
  <c r="E88" i="2"/>
  <c r="F70" i="1"/>
  <c r="F76" i="1" s="1"/>
  <c r="F62" i="2"/>
  <c r="F63" i="2" s="1"/>
  <c r="F88" i="1"/>
  <c r="F104" i="1" s="1"/>
  <c r="F77" i="2" l="1"/>
  <c r="F105" i="2" s="1"/>
  <c r="F107" i="2" s="1"/>
  <c r="F111" i="2" s="1"/>
  <c r="F105" i="1"/>
  <c r="F107" i="1" s="1"/>
  <c r="F111" i="1" s="1"/>
  <c r="G88" i="1"/>
  <c r="F76" i="2"/>
  <c r="G76" i="2"/>
  <c r="G6" i="2"/>
  <c r="E21" i="2"/>
  <c r="E63" i="1"/>
  <c r="G21" i="1"/>
  <c r="G62" i="2"/>
  <c r="G88" i="2"/>
  <c r="E104" i="2"/>
  <c r="G104" i="2" s="1"/>
  <c r="G76" i="1"/>
  <c r="G104" i="1"/>
  <c r="E77" i="1" l="1"/>
  <c r="G63" i="1"/>
  <c r="E63" i="2"/>
  <c r="G21" i="2"/>
  <c r="E77" i="2" l="1"/>
  <c r="G63" i="2"/>
  <c r="E105" i="1"/>
  <c r="G77" i="1"/>
  <c r="G105" i="1" l="1"/>
  <c r="E107" i="1"/>
  <c r="E105" i="2"/>
  <c r="G77" i="2"/>
  <c r="E107" i="2" l="1"/>
  <c r="G105" i="2"/>
  <c r="E111" i="1"/>
  <c r="G111" i="1" s="1"/>
  <c r="G107" i="1"/>
  <c r="E111" i="2" l="1"/>
  <c r="G111" i="2" s="1"/>
  <c r="G107" i="2"/>
</calcChain>
</file>

<file path=xl/sharedStrings.xml><?xml version="1.0" encoding="utf-8"?>
<sst xmlns="http://schemas.openxmlformats.org/spreadsheetml/2006/main" count="248" uniqueCount="120">
  <si>
    <t>第二号第四様式（第二十三条第四項関係）</t>
    <rPh sb="0" eb="1">
      <t>ダイ</t>
    </rPh>
    <rPh sb="1" eb="2">
      <t>ニ</t>
    </rPh>
    <rPh sb="2" eb="3">
      <t>ゴウ</t>
    </rPh>
    <rPh sb="3" eb="4">
      <t>ダイ</t>
    </rPh>
    <rPh sb="4" eb="5">
      <t>ヨン</t>
    </rPh>
    <rPh sb="5" eb="7">
      <t>ヨウシキ</t>
    </rPh>
    <phoneticPr fontId="4"/>
  </si>
  <si>
    <t>光の森こども園拠点区分  事業活動計算書</t>
    <phoneticPr fontId="4"/>
  </si>
  <si>
    <t>（自）令和5年4月1日  （至）令和6年3月31日</t>
    <phoneticPr fontId="4"/>
  </si>
  <si>
    <t>（単位：円）</t>
    <phoneticPr fontId="4"/>
  </si>
  <si>
    <t>勘定科目</t>
    <rPh sb="0" eb="2">
      <t>カンジョウ</t>
    </rPh>
    <rPh sb="2" eb="4">
      <t>カモク</t>
    </rPh>
    <phoneticPr fontId="4"/>
  </si>
  <si>
    <t>当年度決算(A)</t>
    <rPh sb="0" eb="1">
      <t>トウ</t>
    </rPh>
    <rPh sb="1" eb="3">
      <t>ネンド</t>
    </rPh>
    <rPh sb="3" eb="5">
      <t>ケッサン</t>
    </rPh>
    <phoneticPr fontId="4"/>
  </si>
  <si>
    <t>前年度決算(B)</t>
    <rPh sb="0" eb="3">
      <t>ゼンネンド</t>
    </rPh>
    <rPh sb="3" eb="5">
      <t>ケッサン</t>
    </rPh>
    <phoneticPr fontId="4"/>
  </si>
  <si>
    <t>増減(A)-(B)</t>
    <phoneticPr fontId="4"/>
  </si>
  <si>
    <t>サービス活動増減の部</t>
  </si>
  <si>
    <t>収益</t>
  </si>
  <si>
    <t>保育事業収益</t>
  </si>
  <si>
    <t>　施設型給付費収益</t>
  </si>
  <si>
    <t>　　施設型給付費収益</t>
  </si>
  <si>
    <t>　　利用者負担金収益</t>
  </si>
  <si>
    <t>　委託費収益</t>
  </si>
  <si>
    <t>　利用者等利用料収益</t>
  </si>
  <si>
    <t>　　利用者等利用料収益（公費）</t>
  </si>
  <si>
    <t>　　利用者等利用料収益（一般）</t>
  </si>
  <si>
    <t>　　その他の利用料収益</t>
  </si>
  <si>
    <t>　その他の事業収益</t>
  </si>
  <si>
    <t>　　補助金事業収益</t>
  </si>
  <si>
    <t>　　受託事業収益</t>
  </si>
  <si>
    <t>　　その他の事業収益</t>
  </si>
  <si>
    <t>経常経費寄附金収益</t>
  </si>
  <si>
    <t>その他の収益</t>
  </si>
  <si>
    <t>サービス活動収益計（１）</t>
  </si>
  <si>
    <t>費用</t>
  </si>
  <si>
    <t>人件費</t>
  </si>
  <si>
    <t>　役員報酬</t>
  </si>
  <si>
    <t>　職員給料</t>
  </si>
  <si>
    <t>　職員賞与</t>
  </si>
  <si>
    <t>　賞与引当金繰入</t>
  </si>
  <si>
    <t>　非常勤職員給与</t>
  </si>
  <si>
    <t>　派遣職員費</t>
  </si>
  <si>
    <t>　退職給付費用</t>
  </si>
  <si>
    <t>　法定福利費</t>
  </si>
  <si>
    <t>事業費</t>
  </si>
  <si>
    <t>　給食費</t>
  </si>
  <si>
    <t>　保健衛生費</t>
  </si>
  <si>
    <t>　保育材料費</t>
  </si>
  <si>
    <t>　水道光熱費</t>
  </si>
  <si>
    <t>　燃料費</t>
  </si>
  <si>
    <t>　消耗器具備品費</t>
  </si>
  <si>
    <t>　保険料</t>
  </si>
  <si>
    <t>　賃借料</t>
  </si>
  <si>
    <t>　車輌費</t>
  </si>
  <si>
    <t>　雑費</t>
  </si>
  <si>
    <t>事務費</t>
  </si>
  <si>
    <t>　福利厚生費</t>
  </si>
  <si>
    <t>　職員被服費</t>
  </si>
  <si>
    <t>　旅費交通費</t>
  </si>
  <si>
    <t>　研修研究費</t>
  </si>
  <si>
    <t>　事務消耗品費</t>
  </si>
  <si>
    <t>　印刷製本費</t>
  </si>
  <si>
    <t>　修繕費</t>
  </si>
  <si>
    <t>　通信運搬費</t>
  </si>
  <si>
    <t>　会議費</t>
  </si>
  <si>
    <t>　広報費</t>
  </si>
  <si>
    <t>　業務委託費</t>
  </si>
  <si>
    <t>　手数料</t>
  </si>
  <si>
    <t>　土地・建物賃借料</t>
  </si>
  <si>
    <t>　保守料</t>
  </si>
  <si>
    <t>減価償却費</t>
  </si>
  <si>
    <t>国庫補助金等特別積立金取崩額</t>
  </si>
  <si>
    <t>徴収不能額</t>
  </si>
  <si>
    <t>その他の費用</t>
  </si>
  <si>
    <t>サービス活動費用計（２）</t>
  </si>
  <si>
    <t>サービス活動増減差額（３）＝（１）－（２）</t>
  </si>
  <si>
    <t>サービス活動外増減の部</t>
  </si>
  <si>
    <t>借入金利息補助金収益</t>
  </si>
  <si>
    <t>受取利息配当金収益</t>
  </si>
  <si>
    <t>その他のサービス活動外収益</t>
  </si>
  <si>
    <t>　受入研修費収益</t>
  </si>
  <si>
    <t>　利用者等外給食収益</t>
  </si>
  <si>
    <t>　雑収益</t>
  </si>
  <si>
    <t>サービス活動外収益計（４）</t>
  </si>
  <si>
    <t>支払利息</t>
  </si>
  <si>
    <t>その他のサービス活動外費用</t>
  </si>
  <si>
    <t>　利用者等外給食費</t>
  </si>
  <si>
    <t>　雑損失</t>
  </si>
  <si>
    <t>サービス活動外費用計（５）</t>
  </si>
  <si>
    <t>サービス活動外増減差額（６）＝（４）－（５）</t>
  </si>
  <si>
    <t>経常増減差額（７）＝（３）＋（６）</t>
  </si>
  <si>
    <t>特別増減の部</t>
  </si>
  <si>
    <t>施設整備等補助金収益</t>
  </si>
  <si>
    <t>　施設整備等補助金収益</t>
  </si>
  <si>
    <t>　設備資金借入金元金償還補助金収益</t>
  </si>
  <si>
    <t>固定資産受贈額</t>
  </si>
  <si>
    <t>固定資産売却益</t>
  </si>
  <si>
    <t>　車輌運搬具売却益</t>
  </si>
  <si>
    <t>　器具及び備品売却益</t>
  </si>
  <si>
    <t>拠点区分間繰入金収益</t>
  </si>
  <si>
    <t>その他の特別収益</t>
  </si>
  <si>
    <t>　その他の特別収益</t>
  </si>
  <si>
    <t>特別収益計（８）</t>
  </si>
  <si>
    <t>基本金組入額</t>
  </si>
  <si>
    <t>資産評価損</t>
  </si>
  <si>
    <t>固定資産売却損・処分損</t>
  </si>
  <si>
    <t>　建物売却損・処分損</t>
  </si>
  <si>
    <t>　車輌運搬具売却損・処分損</t>
  </si>
  <si>
    <t>　器具及び備品売却損・処分損</t>
  </si>
  <si>
    <t>　構築物売却・処分損</t>
  </si>
  <si>
    <t>　その他の固定資産売却損・処分損</t>
  </si>
  <si>
    <t>国庫補助金等特別積立金取崩額（除却等）</t>
  </si>
  <si>
    <t>国庫補助金等特別積立金積立額</t>
  </si>
  <si>
    <t>災害損失</t>
  </si>
  <si>
    <t>拠点区分間繰入金費用</t>
  </si>
  <si>
    <t>拠点区分間固定資産移管費用</t>
  </si>
  <si>
    <t>その他の特別損失</t>
  </si>
  <si>
    <t>特別費用計（９）</t>
  </si>
  <si>
    <t>特別増減差額（１０）＝（８）－（９）</t>
  </si>
  <si>
    <t>当期活動増減差額（１１）＝（７）＋（１０）</t>
  </si>
  <si>
    <t>繰越活動増減差額の部</t>
  </si>
  <si>
    <t>前期繰越活動増減差額（１２）</t>
  </si>
  <si>
    <t>当期末繰越活動増減差額（１３）＝（１１）＋（１２）</t>
  </si>
  <si>
    <t>基本金取崩額（１４）</t>
  </si>
  <si>
    <t>その他の積立金取崩額（１５）</t>
  </si>
  <si>
    <t>その他の積立金積立額（１６）</t>
  </si>
  <si>
    <t>次期繰越活動増減差額（１７）＝（１３）＋（１４）＋（１５）－（１６）</t>
  </si>
  <si>
    <t>本部拠点区分  事業活動計算書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</si>
</sst>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-#,##0_)"/>
  </numFmts>
  <fonts count="10" x14ac:knownFonts="1">
    <font>
      <sz val="11"/>
      <color theme="1"/>
      <name val="游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10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11"/>
      <name val="ＭＳ 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>
      <alignment horizontal="left" vertical="top"/>
    </xf>
  </cellStyleXfs>
  <cellXfs count="33">
    <xf numFmtId="0" fontId="0" fillId="0" borderId="0" xfId="0">
      <alignment vertical="center"/>
    </xf>
    <xf numFmtId="0" fontId="1" fillId="0" borderId="0" xfId="0" applyFont="1" applyAlignment="1">
      <alignment horizontal="center" vertical="center" shrinkToFit="1"/>
    </xf>
    <xf numFmtId="0" fontId="3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 shrinkToFit="1"/>
    </xf>
    <xf numFmtId="0" fontId="1" fillId="0" borderId="0" xfId="0" applyFont="1" applyAlignment="1" applyProtection="1">
      <alignment horizontal="center" vertical="center" shrinkToFit="1"/>
      <protection locked="0"/>
    </xf>
    <xf numFmtId="0" fontId="5" fillId="0" borderId="0" xfId="0" applyFont="1" applyAlignment="1">
      <alignment horizontal="center" vertical="center" shrinkToFit="1"/>
    </xf>
    <xf numFmtId="0" fontId="7" fillId="0" borderId="1" xfId="1" applyFont="1" applyBorder="1" applyAlignment="1">
      <alignment horizontal="center" vertical="center" shrinkToFit="1"/>
    </xf>
    <xf numFmtId="0" fontId="7" fillId="0" borderId="1" xfId="1" applyFont="1" applyBorder="1" applyAlignment="1">
      <alignment horizontal="center" vertical="center" shrinkToFit="1"/>
    </xf>
    <xf numFmtId="0" fontId="7" fillId="0" borderId="2" xfId="2" applyFont="1" applyBorder="1" applyAlignment="1">
      <alignment horizontal="left" vertical="center" textRotation="255"/>
    </xf>
    <xf numFmtId="0" fontId="7" fillId="0" borderId="2" xfId="2" applyFont="1" applyBorder="1" applyAlignment="1">
      <alignment horizontal="left" vertical="top" shrinkToFit="1"/>
    </xf>
    <xf numFmtId="176" fontId="9" fillId="0" borderId="2" xfId="2" applyNumberFormat="1" applyFont="1" applyBorder="1" applyAlignment="1" applyProtection="1">
      <alignment vertical="top" shrinkToFit="1"/>
      <protection locked="0"/>
    </xf>
    <xf numFmtId="0" fontId="7" fillId="0" borderId="3" xfId="2" applyFont="1" applyBorder="1" applyAlignment="1">
      <alignment horizontal="left" vertical="center" textRotation="255"/>
    </xf>
    <xf numFmtId="0" fontId="7" fillId="0" borderId="3" xfId="2" applyFont="1" applyBorder="1" applyAlignment="1">
      <alignment horizontal="left" vertical="top" shrinkToFit="1"/>
    </xf>
    <xf numFmtId="176" fontId="9" fillId="0" borderId="3" xfId="2" applyNumberFormat="1" applyFont="1" applyBorder="1" applyAlignment="1" applyProtection="1">
      <alignment vertical="top" shrinkToFit="1"/>
      <protection locked="0"/>
    </xf>
    <xf numFmtId="0" fontId="7" fillId="0" borderId="4" xfId="2" applyFont="1" applyBorder="1" applyAlignment="1">
      <alignment horizontal="left" vertical="center" textRotation="255"/>
    </xf>
    <xf numFmtId="0" fontId="7" fillId="0" borderId="1" xfId="2" applyFont="1" applyBorder="1" applyAlignment="1">
      <alignment horizontal="left" vertical="top" shrinkToFit="1"/>
    </xf>
    <xf numFmtId="176" fontId="9" fillId="0" borderId="1" xfId="2" applyNumberFormat="1" applyFont="1" applyBorder="1" applyAlignment="1" applyProtection="1">
      <alignment vertical="top" shrinkToFit="1"/>
      <protection locked="0"/>
    </xf>
    <xf numFmtId="0" fontId="7" fillId="0" borderId="5" xfId="2" applyFont="1" applyBorder="1" applyAlignment="1">
      <alignment vertical="center"/>
    </xf>
    <xf numFmtId="0" fontId="7" fillId="0" borderId="6" xfId="2" applyFont="1" applyBorder="1" applyAlignment="1">
      <alignment vertical="center" shrinkToFit="1"/>
    </xf>
    <xf numFmtId="176" fontId="9" fillId="0" borderId="6" xfId="2" applyNumberFormat="1" applyFont="1" applyBorder="1" applyAlignment="1" applyProtection="1">
      <alignment vertical="center" shrinkToFit="1"/>
      <protection locked="0"/>
    </xf>
    <xf numFmtId="0" fontId="7" fillId="0" borderId="7" xfId="2" applyFont="1" applyBorder="1" applyAlignment="1">
      <alignment vertical="center" shrinkToFit="1"/>
    </xf>
    <xf numFmtId="176" fontId="9" fillId="0" borderId="7" xfId="2" applyNumberFormat="1" applyFont="1" applyBorder="1" applyAlignment="1" applyProtection="1">
      <alignment vertical="center" shrinkToFit="1"/>
      <protection locked="0"/>
    </xf>
    <xf numFmtId="0" fontId="7" fillId="0" borderId="8" xfId="2" applyFont="1" applyBorder="1" applyAlignment="1">
      <alignment vertical="center"/>
    </xf>
    <xf numFmtId="0" fontId="7" fillId="0" borderId="9" xfId="2" applyFont="1" applyBorder="1" applyAlignment="1">
      <alignment vertical="center"/>
    </xf>
    <xf numFmtId="0" fontId="7" fillId="0" borderId="10" xfId="2" applyFont="1" applyBorder="1" applyAlignment="1">
      <alignment horizontal="left" vertical="top" shrinkToFit="1"/>
    </xf>
    <xf numFmtId="176" fontId="9" fillId="0" borderId="10" xfId="2" applyNumberFormat="1" applyFont="1" applyBorder="1" applyAlignment="1" applyProtection="1">
      <alignment vertical="top" shrinkToFit="1"/>
      <protection locked="0"/>
    </xf>
    <xf numFmtId="0" fontId="7" fillId="0" borderId="5" xfId="2" applyFont="1" applyBorder="1">
      <alignment horizontal="left" vertical="top"/>
    </xf>
    <xf numFmtId="0" fontId="7" fillId="0" borderId="6" xfId="2" applyFont="1" applyBorder="1" applyAlignment="1">
      <alignment horizontal="left" vertical="top" shrinkToFit="1"/>
    </xf>
    <xf numFmtId="176" fontId="9" fillId="0" borderId="6" xfId="2" applyNumberFormat="1" applyFont="1" applyBorder="1" applyAlignment="1" applyProtection="1">
      <alignment vertical="top" shrinkToFit="1"/>
      <protection locked="0"/>
    </xf>
    <xf numFmtId="0" fontId="7" fillId="0" borderId="2" xfId="2" applyFont="1" applyBorder="1" applyAlignment="1">
      <alignment vertical="center" textRotation="255" shrinkToFit="1"/>
    </xf>
    <xf numFmtId="0" fontId="7" fillId="0" borderId="3" xfId="2" applyFont="1" applyBorder="1" applyAlignment="1">
      <alignment vertical="center" textRotation="255" shrinkToFit="1"/>
    </xf>
    <xf numFmtId="0" fontId="7" fillId="0" borderId="4" xfId="2" applyFont="1" applyBorder="1" applyAlignment="1">
      <alignment vertical="center" textRotation="255" shrinkToFit="1"/>
    </xf>
  </cellXfs>
  <cellStyles count="3">
    <cellStyle name="標準" xfId="0" builtinId="0"/>
    <cellStyle name="標準 2" xfId="2" xr:uid="{F235FE76-3824-4073-B646-0D63F90C8B96}"/>
    <cellStyle name="標準 3" xfId="1" xr:uid="{6B7DD5E5-92A7-4478-B56B-4FC506C1EC4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F13B9F-246B-4544-B546-AA0E4FBBA139}">
  <sheetPr>
    <pageSetUpPr fitToPage="1"/>
  </sheetPr>
  <dimension ref="B1:G111"/>
  <sheetViews>
    <sheetView showGridLines="0" workbookViewId="0"/>
  </sheetViews>
  <sheetFormatPr defaultRowHeight="18.75" x14ac:dyDescent="0.4"/>
  <cols>
    <col min="1" max="3" width="2.875" customWidth="1"/>
    <col min="4" max="4" width="59.75" customWidth="1"/>
    <col min="5" max="7" width="20.75" customWidth="1"/>
  </cols>
  <sheetData>
    <row r="1" spans="2:7" ht="21" x14ac:dyDescent="0.4">
      <c r="B1" s="1"/>
      <c r="C1" s="1"/>
      <c r="D1" s="1"/>
      <c r="E1" s="2"/>
      <c r="F1" s="2"/>
      <c r="G1" s="3" t="s">
        <v>0</v>
      </c>
    </row>
    <row r="2" spans="2:7" ht="21" x14ac:dyDescent="0.4">
      <c r="B2" s="4" t="s">
        <v>1</v>
      </c>
      <c r="C2" s="4"/>
      <c r="D2" s="4"/>
      <c r="E2" s="4"/>
      <c r="F2" s="4"/>
      <c r="G2" s="4"/>
    </row>
    <row r="3" spans="2:7" ht="21" x14ac:dyDescent="0.4">
      <c r="B3" s="5" t="s">
        <v>2</v>
      </c>
      <c r="C3" s="5"/>
      <c r="D3" s="5"/>
      <c r="E3" s="5"/>
      <c r="F3" s="5"/>
      <c r="G3" s="5"/>
    </row>
    <row r="4" spans="2:7" x14ac:dyDescent="0.4">
      <c r="B4" s="6"/>
      <c r="C4" s="6"/>
      <c r="D4" s="6"/>
      <c r="E4" s="6"/>
      <c r="F4" s="2"/>
      <c r="G4" s="6" t="s">
        <v>3</v>
      </c>
    </row>
    <row r="5" spans="2:7" x14ac:dyDescent="0.4">
      <c r="B5" s="7" t="s">
        <v>4</v>
      </c>
      <c r="C5" s="7"/>
      <c r="D5" s="7"/>
      <c r="E5" s="8" t="s">
        <v>5</v>
      </c>
      <c r="F5" s="8" t="s">
        <v>6</v>
      </c>
      <c r="G5" s="8" t="s">
        <v>7</v>
      </c>
    </row>
    <row r="6" spans="2:7" x14ac:dyDescent="0.4">
      <c r="B6" s="9" t="s">
        <v>8</v>
      </c>
      <c r="C6" s="9" t="s">
        <v>9</v>
      </c>
      <c r="D6" s="10" t="s">
        <v>10</v>
      </c>
      <c r="E6" s="11">
        <f>+E7+E10+E11+E15</f>
        <v>162935890</v>
      </c>
      <c r="F6" s="11">
        <f>+F7+F10+F11+F15</f>
        <v>155598490</v>
      </c>
      <c r="G6" s="11">
        <f>E6-F6</f>
        <v>7337400</v>
      </c>
    </row>
    <row r="7" spans="2:7" x14ac:dyDescent="0.4">
      <c r="B7" s="12"/>
      <c r="C7" s="12"/>
      <c r="D7" s="13" t="s">
        <v>11</v>
      </c>
      <c r="E7" s="14">
        <f>+E8+E9</f>
        <v>141387790</v>
      </c>
      <c r="F7" s="14">
        <f>+F8+F9</f>
        <v>130024950</v>
      </c>
      <c r="G7" s="14">
        <f t="shared" ref="G7:G70" si="0">E7-F7</f>
        <v>11362840</v>
      </c>
    </row>
    <row r="8" spans="2:7" x14ac:dyDescent="0.4">
      <c r="B8" s="12"/>
      <c r="C8" s="12"/>
      <c r="D8" s="13" t="s">
        <v>12</v>
      </c>
      <c r="E8" s="14">
        <v>135952090</v>
      </c>
      <c r="F8" s="14">
        <v>127174090</v>
      </c>
      <c r="G8" s="14">
        <f t="shared" si="0"/>
        <v>8778000</v>
      </c>
    </row>
    <row r="9" spans="2:7" x14ac:dyDescent="0.4">
      <c r="B9" s="12"/>
      <c r="C9" s="12"/>
      <c r="D9" s="13" t="s">
        <v>13</v>
      </c>
      <c r="E9" s="14">
        <v>5435700</v>
      </c>
      <c r="F9" s="14">
        <v>2850860</v>
      </c>
      <c r="G9" s="14">
        <f t="shared" si="0"/>
        <v>2584840</v>
      </c>
    </row>
    <row r="10" spans="2:7" x14ac:dyDescent="0.4">
      <c r="B10" s="12"/>
      <c r="C10" s="12"/>
      <c r="D10" s="13" t="s">
        <v>14</v>
      </c>
      <c r="E10" s="14"/>
      <c r="F10" s="14"/>
      <c r="G10" s="14">
        <f t="shared" si="0"/>
        <v>0</v>
      </c>
    </row>
    <row r="11" spans="2:7" x14ac:dyDescent="0.4">
      <c r="B11" s="12"/>
      <c r="C11" s="12"/>
      <c r="D11" s="13" t="s">
        <v>15</v>
      </c>
      <c r="E11" s="14">
        <f>+E12+E13+E14</f>
        <v>3967550</v>
      </c>
      <c r="F11" s="14">
        <f>+F12+F13+F14</f>
        <v>4061500</v>
      </c>
      <c r="G11" s="14">
        <f t="shared" si="0"/>
        <v>-93950</v>
      </c>
    </row>
    <row r="12" spans="2:7" x14ac:dyDescent="0.4">
      <c r="B12" s="12"/>
      <c r="C12" s="12"/>
      <c r="D12" s="13" t="s">
        <v>16</v>
      </c>
      <c r="E12" s="14">
        <v>770800</v>
      </c>
      <c r="F12" s="14">
        <v>909000</v>
      </c>
      <c r="G12" s="14">
        <f t="shared" si="0"/>
        <v>-138200</v>
      </c>
    </row>
    <row r="13" spans="2:7" x14ac:dyDescent="0.4">
      <c r="B13" s="12"/>
      <c r="C13" s="12"/>
      <c r="D13" s="13" t="s">
        <v>17</v>
      </c>
      <c r="E13" s="14">
        <v>3196750</v>
      </c>
      <c r="F13" s="14">
        <v>3152500</v>
      </c>
      <c r="G13" s="14">
        <f t="shared" si="0"/>
        <v>44250</v>
      </c>
    </row>
    <row r="14" spans="2:7" x14ac:dyDescent="0.4">
      <c r="B14" s="12"/>
      <c r="C14" s="12"/>
      <c r="D14" s="13" t="s">
        <v>18</v>
      </c>
      <c r="E14" s="14"/>
      <c r="F14" s="14"/>
      <c r="G14" s="14">
        <f t="shared" si="0"/>
        <v>0</v>
      </c>
    </row>
    <row r="15" spans="2:7" x14ac:dyDescent="0.4">
      <c r="B15" s="12"/>
      <c r="C15" s="12"/>
      <c r="D15" s="13" t="s">
        <v>19</v>
      </c>
      <c r="E15" s="14">
        <f>+E16+E17+E18</f>
        <v>17580550</v>
      </c>
      <c r="F15" s="14">
        <f>+F16+F17+F18</f>
        <v>21512040</v>
      </c>
      <c r="G15" s="14">
        <f t="shared" si="0"/>
        <v>-3931490</v>
      </c>
    </row>
    <row r="16" spans="2:7" x14ac:dyDescent="0.4">
      <c r="B16" s="12"/>
      <c r="C16" s="12"/>
      <c r="D16" s="13" t="s">
        <v>20</v>
      </c>
      <c r="E16" s="14">
        <v>4685400</v>
      </c>
      <c r="F16" s="14">
        <v>5735800</v>
      </c>
      <c r="G16" s="14">
        <f t="shared" si="0"/>
        <v>-1050400</v>
      </c>
    </row>
    <row r="17" spans="2:7" x14ac:dyDescent="0.4">
      <c r="B17" s="12"/>
      <c r="C17" s="12"/>
      <c r="D17" s="13" t="s">
        <v>21</v>
      </c>
      <c r="E17" s="14">
        <v>8920700</v>
      </c>
      <c r="F17" s="14">
        <v>12257740</v>
      </c>
      <c r="G17" s="14">
        <f t="shared" si="0"/>
        <v>-3337040</v>
      </c>
    </row>
    <row r="18" spans="2:7" x14ac:dyDescent="0.4">
      <c r="B18" s="12"/>
      <c r="C18" s="12"/>
      <c r="D18" s="13" t="s">
        <v>22</v>
      </c>
      <c r="E18" s="14">
        <v>3974450</v>
      </c>
      <c r="F18" s="14">
        <v>3518500</v>
      </c>
      <c r="G18" s="14">
        <f t="shared" si="0"/>
        <v>455950</v>
      </c>
    </row>
    <row r="19" spans="2:7" x14ac:dyDescent="0.4">
      <c r="B19" s="12"/>
      <c r="C19" s="12"/>
      <c r="D19" s="13" t="s">
        <v>23</v>
      </c>
      <c r="E19" s="14">
        <v>62480</v>
      </c>
      <c r="F19" s="14"/>
      <c r="G19" s="14">
        <f t="shared" si="0"/>
        <v>62480</v>
      </c>
    </row>
    <row r="20" spans="2:7" x14ac:dyDescent="0.4">
      <c r="B20" s="12"/>
      <c r="C20" s="12"/>
      <c r="D20" s="13" t="s">
        <v>24</v>
      </c>
      <c r="E20" s="14"/>
      <c r="F20" s="14"/>
      <c r="G20" s="14">
        <f t="shared" si="0"/>
        <v>0</v>
      </c>
    </row>
    <row r="21" spans="2:7" x14ac:dyDescent="0.4">
      <c r="B21" s="12"/>
      <c r="C21" s="15"/>
      <c r="D21" s="16" t="s">
        <v>25</v>
      </c>
      <c r="E21" s="17">
        <f>+E6+E19+E20</f>
        <v>162998370</v>
      </c>
      <c r="F21" s="17">
        <f>+F6+F19+F20</f>
        <v>155598490</v>
      </c>
      <c r="G21" s="17">
        <f t="shared" si="0"/>
        <v>7399880</v>
      </c>
    </row>
    <row r="22" spans="2:7" x14ac:dyDescent="0.4">
      <c r="B22" s="12"/>
      <c r="C22" s="9" t="s">
        <v>26</v>
      </c>
      <c r="D22" s="13" t="s">
        <v>27</v>
      </c>
      <c r="E22" s="14">
        <f>+E23+E24+E25+E26+E27+E28+E29+E30</f>
        <v>102208995</v>
      </c>
      <c r="F22" s="14">
        <f>+F23+F24+F25+F26+F27+F28+F29+F30</f>
        <v>93113323</v>
      </c>
      <c r="G22" s="14">
        <f t="shared" si="0"/>
        <v>9095672</v>
      </c>
    </row>
    <row r="23" spans="2:7" x14ac:dyDescent="0.4">
      <c r="B23" s="12"/>
      <c r="C23" s="12"/>
      <c r="D23" s="13" t="s">
        <v>28</v>
      </c>
      <c r="E23" s="14"/>
      <c r="F23" s="14"/>
      <c r="G23" s="14">
        <f t="shared" si="0"/>
        <v>0</v>
      </c>
    </row>
    <row r="24" spans="2:7" x14ac:dyDescent="0.4">
      <c r="B24" s="12"/>
      <c r="C24" s="12"/>
      <c r="D24" s="13" t="s">
        <v>29</v>
      </c>
      <c r="E24" s="14">
        <v>62240066</v>
      </c>
      <c r="F24" s="14">
        <v>55744123</v>
      </c>
      <c r="G24" s="14">
        <f t="shared" si="0"/>
        <v>6495943</v>
      </c>
    </row>
    <row r="25" spans="2:7" x14ac:dyDescent="0.4">
      <c r="B25" s="12"/>
      <c r="C25" s="12"/>
      <c r="D25" s="13" t="s">
        <v>30</v>
      </c>
      <c r="E25" s="14">
        <v>9230336</v>
      </c>
      <c r="F25" s="14">
        <v>8593303</v>
      </c>
      <c r="G25" s="14">
        <f t="shared" si="0"/>
        <v>637033</v>
      </c>
    </row>
    <row r="26" spans="2:7" x14ac:dyDescent="0.4">
      <c r="B26" s="12"/>
      <c r="C26" s="12"/>
      <c r="D26" s="13" t="s">
        <v>31</v>
      </c>
      <c r="E26" s="14"/>
      <c r="F26" s="14"/>
      <c r="G26" s="14">
        <f t="shared" si="0"/>
        <v>0</v>
      </c>
    </row>
    <row r="27" spans="2:7" x14ac:dyDescent="0.4">
      <c r="B27" s="12"/>
      <c r="C27" s="12"/>
      <c r="D27" s="13" t="s">
        <v>32</v>
      </c>
      <c r="E27" s="14">
        <v>17754720</v>
      </c>
      <c r="F27" s="14">
        <v>17098498</v>
      </c>
      <c r="G27" s="14">
        <f t="shared" si="0"/>
        <v>656222</v>
      </c>
    </row>
    <row r="28" spans="2:7" x14ac:dyDescent="0.4">
      <c r="B28" s="12"/>
      <c r="C28" s="12"/>
      <c r="D28" s="13" t="s">
        <v>33</v>
      </c>
      <c r="E28" s="14"/>
      <c r="F28" s="14">
        <v>326700</v>
      </c>
      <c r="G28" s="14">
        <f t="shared" si="0"/>
        <v>-326700</v>
      </c>
    </row>
    <row r="29" spans="2:7" x14ac:dyDescent="0.4">
      <c r="B29" s="12"/>
      <c r="C29" s="12"/>
      <c r="D29" s="13" t="s">
        <v>34</v>
      </c>
      <c r="E29" s="14">
        <v>1909520</v>
      </c>
      <c r="F29" s="14">
        <v>1924690</v>
      </c>
      <c r="G29" s="14">
        <f t="shared" si="0"/>
        <v>-15170</v>
      </c>
    </row>
    <row r="30" spans="2:7" x14ac:dyDescent="0.4">
      <c r="B30" s="12"/>
      <c r="C30" s="12"/>
      <c r="D30" s="13" t="s">
        <v>35</v>
      </c>
      <c r="E30" s="14">
        <v>11074353</v>
      </c>
      <c r="F30" s="14">
        <v>9426009</v>
      </c>
      <c r="G30" s="14">
        <f t="shared" si="0"/>
        <v>1648344</v>
      </c>
    </row>
    <row r="31" spans="2:7" x14ac:dyDescent="0.4">
      <c r="B31" s="12"/>
      <c r="C31" s="12"/>
      <c r="D31" s="13" t="s">
        <v>36</v>
      </c>
      <c r="E31" s="14">
        <f>+E32+E33+E34+E35+E36+E37+E38+E39+E40+E41</f>
        <v>20774653</v>
      </c>
      <c r="F31" s="14">
        <f>+F32+F33+F34+F35+F36+F37+F38+F39+F40+F41</f>
        <v>20285355</v>
      </c>
      <c r="G31" s="14">
        <f t="shared" si="0"/>
        <v>489298</v>
      </c>
    </row>
    <row r="32" spans="2:7" x14ac:dyDescent="0.4">
      <c r="B32" s="12"/>
      <c r="C32" s="12"/>
      <c r="D32" s="13" t="s">
        <v>37</v>
      </c>
      <c r="E32" s="14">
        <v>7770434</v>
      </c>
      <c r="F32" s="14">
        <v>7576418</v>
      </c>
      <c r="G32" s="14">
        <f t="shared" si="0"/>
        <v>194016</v>
      </c>
    </row>
    <row r="33" spans="2:7" x14ac:dyDescent="0.4">
      <c r="B33" s="12"/>
      <c r="C33" s="12"/>
      <c r="D33" s="13" t="s">
        <v>38</v>
      </c>
      <c r="E33" s="14">
        <v>287512</v>
      </c>
      <c r="F33" s="14">
        <v>291561</v>
      </c>
      <c r="G33" s="14">
        <f t="shared" si="0"/>
        <v>-4049</v>
      </c>
    </row>
    <row r="34" spans="2:7" x14ac:dyDescent="0.4">
      <c r="B34" s="12"/>
      <c r="C34" s="12"/>
      <c r="D34" s="13" t="s">
        <v>39</v>
      </c>
      <c r="E34" s="14">
        <v>3220360</v>
      </c>
      <c r="F34" s="14">
        <v>3014551</v>
      </c>
      <c r="G34" s="14">
        <f t="shared" si="0"/>
        <v>205809</v>
      </c>
    </row>
    <row r="35" spans="2:7" x14ac:dyDescent="0.4">
      <c r="B35" s="12"/>
      <c r="C35" s="12"/>
      <c r="D35" s="13" t="s">
        <v>40</v>
      </c>
      <c r="E35" s="14">
        <v>2543900</v>
      </c>
      <c r="F35" s="14">
        <v>2779488</v>
      </c>
      <c r="G35" s="14">
        <f t="shared" si="0"/>
        <v>-235588</v>
      </c>
    </row>
    <row r="36" spans="2:7" x14ac:dyDescent="0.4">
      <c r="B36" s="12"/>
      <c r="C36" s="12"/>
      <c r="D36" s="13" t="s">
        <v>41</v>
      </c>
      <c r="E36" s="14">
        <v>353000</v>
      </c>
      <c r="F36" s="14">
        <v>527630</v>
      </c>
      <c r="G36" s="14">
        <f t="shared" si="0"/>
        <v>-174630</v>
      </c>
    </row>
    <row r="37" spans="2:7" x14ac:dyDescent="0.4">
      <c r="B37" s="12"/>
      <c r="C37" s="12"/>
      <c r="D37" s="13" t="s">
        <v>42</v>
      </c>
      <c r="E37" s="14">
        <v>3084181</v>
      </c>
      <c r="F37" s="14">
        <v>2679030</v>
      </c>
      <c r="G37" s="14">
        <f t="shared" si="0"/>
        <v>405151</v>
      </c>
    </row>
    <row r="38" spans="2:7" x14ac:dyDescent="0.4">
      <c r="B38" s="12"/>
      <c r="C38" s="12"/>
      <c r="D38" s="13" t="s">
        <v>43</v>
      </c>
      <c r="E38" s="14">
        <v>951027</v>
      </c>
      <c r="F38" s="14">
        <v>917099</v>
      </c>
      <c r="G38" s="14">
        <f t="shared" si="0"/>
        <v>33928</v>
      </c>
    </row>
    <row r="39" spans="2:7" x14ac:dyDescent="0.4">
      <c r="B39" s="12"/>
      <c r="C39" s="12"/>
      <c r="D39" s="13" t="s">
        <v>44</v>
      </c>
      <c r="E39" s="14">
        <v>2018993</v>
      </c>
      <c r="F39" s="14">
        <v>1945528</v>
      </c>
      <c r="G39" s="14">
        <f t="shared" si="0"/>
        <v>73465</v>
      </c>
    </row>
    <row r="40" spans="2:7" x14ac:dyDescent="0.4">
      <c r="B40" s="12"/>
      <c r="C40" s="12"/>
      <c r="D40" s="13" t="s">
        <v>45</v>
      </c>
      <c r="E40" s="14">
        <v>527734</v>
      </c>
      <c r="F40" s="14">
        <v>552770</v>
      </c>
      <c r="G40" s="14">
        <f t="shared" si="0"/>
        <v>-25036</v>
      </c>
    </row>
    <row r="41" spans="2:7" x14ac:dyDescent="0.4">
      <c r="B41" s="12"/>
      <c r="C41" s="12"/>
      <c r="D41" s="13" t="s">
        <v>46</v>
      </c>
      <c r="E41" s="14">
        <v>17512</v>
      </c>
      <c r="F41" s="14">
        <v>1280</v>
      </c>
      <c r="G41" s="14">
        <f t="shared" si="0"/>
        <v>16232</v>
      </c>
    </row>
    <row r="42" spans="2:7" x14ac:dyDescent="0.4">
      <c r="B42" s="12"/>
      <c r="C42" s="12"/>
      <c r="D42" s="13" t="s">
        <v>47</v>
      </c>
      <c r="E42" s="14">
        <f>+E43+E44+E45+E46+E47+E48+E49+E50+E51+E52+E53+E54+E55+E56+E57</f>
        <v>16101608</v>
      </c>
      <c r="F42" s="14">
        <f>+F43+F44+F45+F46+F47+F48+F49+F50+F51+F52+F53+F54+F55+F56+F57</f>
        <v>18106368</v>
      </c>
      <c r="G42" s="14">
        <f t="shared" si="0"/>
        <v>-2004760</v>
      </c>
    </row>
    <row r="43" spans="2:7" x14ac:dyDescent="0.4">
      <c r="B43" s="12"/>
      <c r="C43" s="12"/>
      <c r="D43" s="13" t="s">
        <v>48</v>
      </c>
      <c r="E43" s="14">
        <v>964940</v>
      </c>
      <c r="F43" s="14">
        <v>1155543</v>
      </c>
      <c r="G43" s="14">
        <f t="shared" si="0"/>
        <v>-190603</v>
      </c>
    </row>
    <row r="44" spans="2:7" x14ac:dyDescent="0.4">
      <c r="B44" s="12"/>
      <c r="C44" s="12"/>
      <c r="D44" s="13" t="s">
        <v>49</v>
      </c>
      <c r="E44" s="14">
        <v>347575</v>
      </c>
      <c r="F44" s="14">
        <v>418086</v>
      </c>
      <c r="G44" s="14">
        <f t="shared" si="0"/>
        <v>-70511</v>
      </c>
    </row>
    <row r="45" spans="2:7" x14ac:dyDescent="0.4">
      <c r="B45" s="12"/>
      <c r="C45" s="12"/>
      <c r="D45" s="13" t="s">
        <v>50</v>
      </c>
      <c r="E45" s="14"/>
      <c r="F45" s="14"/>
      <c r="G45" s="14">
        <f t="shared" si="0"/>
        <v>0</v>
      </c>
    </row>
    <row r="46" spans="2:7" x14ac:dyDescent="0.4">
      <c r="B46" s="12"/>
      <c r="C46" s="12"/>
      <c r="D46" s="13" t="s">
        <v>51</v>
      </c>
      <c r="E46" s="14">
        <v>202623</v>
      </c>
      <c r="F46" s="14">
        <v>210600</v>
      </c>
      <c r="G46" s="14">
        <f t="shared" si="0"/>
        <v>-7977</v>
      </c>
    </row>
    <row r="47" spans="2:7" x14ac:dyDescent="0.4">
      <c r="B47" s="12"/>
      <c r="C47" s="12"/>
      <c r="D47" s="13" t="s">
        <v>52</v>
      </c>
      <c r="E47" s="14">
        <v>423345</v>
      </c>
      <c r="F47" s="14">
        <v>744620</v>
      </c>
      <c r="G47" s="14">
        <f t="shared" si="0"/>
        <v>-321275</v>
      </c>
    </row>
    <row r="48" spans="2:7" x14ac:dyDescent="0.4">
      <c r="B48" s="12"/>
      <c r="C48" s="12"/>
      <c r="D48" s="13" t="s">
        <v>53</v>
      </c>
      <c r="E48" s="14">
        <v>321370</v>
      </c>
      <c r="F48" s="14">
        <v>450161</v>
      </c>
      <c r="G48" s="14">
        <f t="shared" si="0"/>
        <v>-128791</v>
      </c>
    </row>
    <row r="49" spans="2:7" x14ac:dyDescent="0.4">
      <c r="B49" s="12"/>
      <c r="C49" s="12"/>
      <c r="D49" s="13" t="s">
        <v>54</v>
      </c>
      <c r="E49" s="14">
        <v>627863</v>
      </c>
      <c r="F49" s="14">
        <v>2169798</v>
      </c>
      <c r="G49" s="14">
        <f t="shared" si="0"/>
        <v>-1541935</v>
      </c>
    </row>
    <row r="50" spans="2:7" x14ac:dyDescent="0.4">
      <c r="B50" s="12"/>
      <c r="C50" s="12"/>
      <c r="D50" s="13" t="s">
        <v>55</v>
      </c>
      <c r="E50" s="14">
        <v>604681</v>
      </c>
      <c r="F50" s="14">
        <v>634979</v>
      </c>
      <c r="G50" s="14">
        <f t="shared" si="0"/>
        <v>-30298</v>
      </c>
    </row>
    <row r="51" spans="2:7" x14ac:dyDescent="0.4">
      <c r="B51" s="12"/>
      <c r="C51" s="12"/>
      <c r="D51" s="13" t="s">
        <v>56</v>
      </c>
      <c r="E51" s="14">
        <v>320289</v>
      </c>
      <c r="F51" s="14">
        <v>115673</v>
      </c>
      <c r="G51" s="14">
        <f t="shared" si="0"/>
        <v>204616</v>
      </c>
    </row>
    <row r="52" spans="2:7" x14ac:dyDescent="0.4">
      <c r="B52" s="12"/>
      <c r="C52" s="12"/>
      <c r="D52" s="13" t="s">
        <v>57</v>
      </c>
      <c r="E52" s="14">
        <v>422040</v>
      </c>
      <c r="F52" s="14">
        <v>573940</v>
      </c>
      <c r="G52" s="14">
        <f t="shared" si="0"/>
        <v>-151900</v>
      </c>
    </row>
    <row r="53" spans="2:7" x14ac:dyDescent="0.4">
      <c r="B53" s="12"/>
      <c r="C53" s="12"/>
      <c r="D53" s="13" t="s">
        <v>58</v>
      </c>
      <c r="E53" s="14">
        <v>9962973</v>
      </c>
      <c r="F53" s="14">
        <v>9788737</v>
      </c>
      <c r="G53" s="14">
        <f t="shared" si="0"/>
        <v>174236</v>
      </c>
    </row>
    <row r="54" spans="2:7" x14ac:dyDescent="0.4">
      <c r="B54" s="12"/>
      <c r="C54" s="12"/>
      <c r="D54" s="13" t="s">
        <v>59</v>
      </c>
      <c r="E54" s="14">
        <v>855196</v>
      </c>
      <c r="F54" s="14">
        <v>524129</v>
      </c>
      <c r="G54" s="14">
        <f t="shared" si="0"/>
        <v>331067</v>
      </c>
    </row>
    <row r="55" spans="2:7" x14ac:dyDescent="0.4">
      <c r="B55" s="12"/>
      <c r="C55" s="12"/>
      <c r="D55" s="13" t="s">
        <v>60</v>
      </c>
      <c r="E55" s="14"/>
      <c r="F55" s="14"/>
      <c r="G55" s="14">
        <f t="shared" si="0"/>
        <v>0</v>
      </c>
    </row>
    <row r="56" spans="2:7" x14ac:dyDescent="0.4">
      <c r="B56" s="12"/>
      <c r="C56" s="12"/>
      <c r="D56" s="13" t="s">
        <v>61</v>
      </c>
      <c r="E56" s="14">
        <v>655914</v>
      </c>
      <c r="F56" s="14">
        <v>785727</v>
      </c>
      <c r="G56" s="14">
        <f t="shared" si="0"/>
        <v>-129813</v>
      </c>
    </row>
    <row r="57" spans="2:7" x14ac:dyDescent="0.4">
      <c r="B57" s="12"/>
      <c r="C57" s="12"/>
      <c r="D57" s="13" t="s">
        <v>46</v>
      </c>
      <c r="E57" s="14">
        <v>392799</v>
      </c>
      <c r="F57" s="14">
        <v>534375</v>
      </c>
      <c r="G57" s="14">
        <f t="shared" si="0"/>
        <v>-141576</v>
      </c>
    </row>
    <row r="58" spans="2:7" x14ac:dyDescent="0.4">
      <c r="B58" s="12"/>
      <c r="C58" s="12"/>
      <c r="D58" s="13" t="s">
        <v>62</v>
      </c>
      <c r="E58" s="14">
        <v>7950580</v>
      </c>
      <c r="F58" s="14">
        <v>8101907</v>
      </c>
      <c r="G58" s="14">
        <f t="shared" si="0"/>
        <v>-151327</v>
      </c>
    </row>
    <row r="59" spans="2:7" x14ac:dyDescent="0.4">
      <c r="B59" s="12"/>
      <c r="C59" s="12"/>
      <c r="D59" s="13" t="s">
        <v>63</v>
      </c>
      <c r="E59" s="14">
        <v>-2095397</v>
      </c>
      <c r="F59" s="14">
        <v>-2584423</v>
      </c>
      <c r="G59" s="14">
        <f t="shared" si="0"/>
        <v>489026</v>
      </c>
    </row>
    <row r="60" spans="2:7" x14ac:dyDescent="0.4">
      <c r="B60" s="12"/>
      <c r="C60" s="12"/>
      <c r="D60" s="13" t="s">
        <v>64</v>
      </c>
      <c r="E60" s="14"/>
      <c r="F60" s="14"/>
      <c r="G60" s="14">
        <f t="shared" si="0"/>
        <v>0</v>
      </c>
    </row>
    <row r="61" spans="2:7" x14ac:dyDescent="0.4">
      <c r="B61" s="12"/>
      <c r="C61" s="12"/>
      <c r="D61" s="13" t="s">
        <v>65</v>
      </c>
      <c r="E61" s="14"/>
      <c r="F61" s="14"/>
      <c r="G61" s="14">
        <f t="shared" si="0"/>
        <v>0</v>
      </c>
    </row>
    <row r="62" spans="2:7" x14ac:dyDescent="0.4">
      <c r="B62" s="12"/>
      <c r="C62" s="15"/>
      <c r="D62" s="16" t="s">
        <v>66</v>
      </c>
      <c r="E62" s="17">
        <f>+E22+E31+E42+E58+E59+E60+E61</f>
        <v>144940439</v>
      </c>
      <c r="F62" s="17">
        <f>+F22+F31+F42+F58+F59+F60+F61</f>
        <v>137022530</v>
      </c>
      <c r="G62" s="17">
        <f t="shared" si="0"/>
        <v>7917909</v>
      </c>
    </row>
    <row r="63" spans="2:7" x14ac:dyDescent="0.4">
      <c r="B63" s="15"/>
      <c r="C63" s="18" t="s">
        <v>67</v>
      </c>
      <c r="D63" s="19"/>
      <c r="E63" s="20">
        <f xml:space="preserve"> +E21 - E62</f>
        <v>18057931</v>
      </c>
      <c r="F63" s="20">
        <f xml:space="preserve"> +F21 - F62</f>
        <v>18575960</v>
      </c>
      <c r="G63" s="20">
        <f t="shared" si="0"/>
        <v>-518029</v>
      </c>
    </row>
    <row r="64" spans="2:7" x14ac:dyDescent="0.4">
      <c r="B64" s="9" t="s">
        <v>68</v>
      </c>
      <c r="C64" s="9" t="s">
        <v>9</v>
      </c>
      <c r="D64" s="13" t="s">
        <v>69</v>
      </c>
      <c r="E64" s="14">
        <v>152</v>
      </c>
      <c r="F64" s="14">
        <v>2648</v>
      </c>
      <c r="G64" s="14">
        <f t="shared" si="0"/>
        <v>-2496</v>
      </c>
    </row>
    <row r="65" spans="2:7" x14ac:dyDescent="0.4">
      <c r="B65" s="12"/>
      <c r="C65" s="12"/>
      <c r="D65" s="13" t="s">
        <v>70</v>
      </c>
      <c r="E65" s="14">
        <v>5700</v>
      </c>
      <c r="F65" s="14">
        <v>4116</v>
      </c>
      <c r="G65" s="14">
        <f t="shared" si="0"/>
        <v>1584</v>
      </c>
    </row>
    <row r="66" spans="2:7" x14ac:dyDescent="0.4">
      <c r="B66" s="12"/>
      <c r="C66" s="12"/>
      <c r="D66" s="13" t="s">
        <v>71</v>
      </c>
      <c r="E66" s="14">
        <f>+E67+E68+E69</f>
        <v>1886713</v>
      </c>
      <c r="F66" s="14">
        <f>+F67+F68+F69</f>
        <v>2026533</v>
      </c>
      <c r="G66" s="14">
        <f t="shared" si="0"/>
        <v>-139820</v>
      </c>
    </row>
    <row r="67" spans="2:7" x14ac:dyDescent="0.4">
      <c r="B67" s="12"/>
      <c r="C67" s="12"/>
      <c r="D67" s="13" t="s">
        <v>72</v>
      </c>
      <c r="E67" s="14">
        <v>28000</v>
      </c>
      <c r="F67" s="14"/>
      <c r="G67" s="14">
        <f t="shared" si="0"/>
        <v>28000</v>
      </c>
    </row>
    <row r="68" spans="2:7" x14ac:dyDescent="0.4">
      <c r="B68" s="12"/>
      <c r="C68" s="12"/>
      <c r="D68" s="13" t="s">
        <v>73</v>
      </c>
      <c r="E68" s="14">
        <v>1712612</v>
      </c>
      <c r="F68" s="14">
        <v>1476057</v>
      </c>
      <c r="G68" s="14">
        <f t="shared" si="0"/>
        <v>236555</v>
      </c>
    </row>
    <row r="69" spans="2:7" x14ac:dyDescent="0.4">
      <c r="B69" s="12"/>
      <c r="C69" s="12"/>
      <c r="D69" s="13" t="s">
        <v>74</v>
      </c>
      <c r="E69" s="14">
        <v>146101</v>
      </c>
      <c r="F69" s="14">
        <v>550476</v>
      </c>
      <c r="G69" s="14">
        <f t="shared" si="0"/>
        <v>-404375</v>
      </c>
    </row>
    <row r="70" spans="2:7" x14ac:dyDescent="0.4">
      <c r="B70" s="12"/>
      <c r="C70" s="15"/>
      <c r="D70" s="16" t="s">
        <v>75</v>
      </c>
      <c r="E70" s="17">
        <f>+E64+E65+E66</f>
        <v>1892565</v>
      </c>
      <c r="F70" s="17">
        <f>+F64+F65+F66</f>
        <v>2033297</v>
      </c>
      <c r="G70" s="17">
        <f t="shared" si="0"/>
        <v>-140732</v>
      </c>
    </row>
    <row r="71" spans="2:7" x14ac:dyDescent="0.4">
      <c r="B71" s="12"/>
      <c r="C71" s="9" t="s">
        <v>26</v>
      </c>
      <c r="D71" s="13" t="s">
        <v>76</v>
      </c>
      <c r="E71" s="14">
        <v>152</v>
      </c>
      <c r="F71" s="14">
        <v>2648</v>
      </c>
      <c r="G71" s="14">
        <f t="shared" ref="G71:G111" si="1">E71-F71</f>
        <v>-2496</v>
      </c>
    </row>
    <row r="72" spans="2:7" x14ac:dyDescent="0.4">
      <c r="B72" s="12"/>
      <c r="C72" s="12"/>
      <c r="D72" s="13" t="s">
        <v>77</v>
      </c>
      <c r="E72" s="14">
        <f>+E73+E74</f>
        <v>2802561</v>
      </c>
      <c r="F72" s="14">
        <f>+F73+F74</f>
        <v>1476057</v>
      </c>
      <c r="G72" s="14">
        <f t="shared" si="1"/>
        <v>1326504</v>
      </c>
    </row>
    <row r="73" spans="2:7" x14ac:dyDescent="0.4">
      <c r="B73" s="12"/>
      <c r="C73" s="12"/>
      <c r="D73" s="13" t="s">
        <v>78</v>
      </c>
      <c r="E73" s="14">
        <v>1712612</v>
      </c>
      <c r="F73" s="14">
        <v>1476057</v>
      </c>
      <c r="G73" s="14">
        <f t="shared" si="1"/>
        <v>236555</v>
      </c>
    </row>
    <row r="74" spans="2:7" x14ac:dyDescent="0.4">
      <c r="B74" s="12"/>
      <c r="C74" s="12"/>
      <c r="D74" s="13" t="s">
        <v>79</v>
      </c>
      <c r="E74" s="14">
        <v>1089949</v>
      </c>
      <c r="F74" s="14"/>
      <c r="G74" s="14">
        <f t="shared" si="1"/>
        <v>1089949</v>
      </c>
    </row>
    <row r="75" spans="2:7" x14ac:dyDescent="0.4">
      <c r="B75" s="12"/>
      <c r="C75" s="15"/>
      <c r="D75" s="16" t="s">
        <v>80</v>
      </c>
      <c r="E75" s="17">
        <f>+E71+E72</f>
        <v>2802713</v>
      </c>
      <c r="F75" s="17">
        <f>+F71+F72</f>
        <v>1478705</v>
      </c>
      <c r="G75" s="17">
        <f t="shared" si="1"/>
        <v>1324008</v>
      </c>
    </row>
    <row r="76" spans="2:7" x14ac:dyDescent="0.4">
      <c r="B76" s="15"/>
      <c r="C76" s="18" t="s">
        <v>81</v>
      </c>
      <c r="D76" s="21"/>
      <c r="E76" s="22">
        <f xml:space="preserve"> +E70 - E75</f>
        <v>-910148</v>
      </c>
      <c r="F76" s="22">
        <f xml:space="preserve"> +F70 - F75</f>
        <v>554592</v>
      </c>
      <c r="G76" s="22">
        <f t="shared" si="1"/>
        <v>-1464740</v>
      </c>
    </row>
    <row r="77" spans="2:7" x14ac:dyDescent="0.4">
      <c r="B77" s="18" t="s">
        <v>82</v>
      </c>
      <c r="C77" s="23"/>
      <c r="D77" s="19"/>
      <c r="E77" s="20">
        <f xml:space="preserve"> +E63 +E76</f>
        <v>17147783</v>
      </c>
      <c r="F77" s="20">
        <f xml:space="preserve"> +F63 +F76</f>
        <v>19130552</v>
      </c>
      <c r="G77" s="20">
        <f t="shared" si="1"/>
        <v>-1982769</v>
      </c>
    </row>
    <row r="78" spans="2:7" x14ac:dyDescent="0.4">
      <c r="B78" s="9" t="s">
        <v>83</v>
      </c>
      <c r="C78" s="9" t="s">
        <v>9</v>
      </c>
      <c r="D78" s="13" t="s">
        <v>84</v>
      </c>
      <c r="E78" s="14">
        <f>+E79+E80</f>
        <v>545980</v>
      </c>
      <c r="F78" s="14">
        <f>+F79+F80</f>
        <v>1696000</v>
      </c>
      <c r="G78" s="14">
        <f t="shared" si="1"/>
        <v>-1150020</v>
      </c>
    </row>
    <row r="79" spans="2:7" x14ac:dyDescent="0.4">
      <c r="B79" s="12"/>
      <c r="C79" s="12"/>
      <c r="D79" s="13" t="s">
        <v>85</v>
      </c>
      <c r="E79" s="14">
        <v>545980</v>
      </c>
      <c r="F79" s="14">
        <v>1696000</v>
      </c>
      <c r="G79" s="14">
        <f t="shared" si="1"/>
        <v>-1150020</v>
      </c>
    </row>
    <row r="80" spans="2:7" x14ac:dyDescent="0.4">
      <c r="B80" s="12"/>
      <c r="C80" s="12"/>
      <c r="D80" s="13" t="s">
        <v>86</v>
      </c>
      <c r="E80" s="14"/>
      <c r="F80" s="14"/>
      <c r="G80" s="14">
        <f t="shared" si="1"/>
        <v>0</v>
      </c>
    </row>
    <row r="81" spans="2:7" x14ac:dyDescent="0.4">
      <c r="B81" s="12"/>
      <c r="C81" s="12"/>
      <c r="D81" s="13" t="s">
        <v>87</v>
      </c>
      <c r="E81" s="14"/>
      <c r="F81" s="14"/>
      <c r="G81" s="14">
        <f t="shared" si="1"/>
        <v>0</v>
      </c>
    </row>
    <row r="82" spans="2:7" x14ac:dyDescent="0.4">
      <c r="B82" s="12"/>
      <c r="C82" s="12"/>
      <c r="D82" s="13" t="s">
        <v>88</v>
      </c>
      <c r="E82" s="14">
        <f>+E83+E84</f>
        <v>0</v>
      </c>
      <c r="F82" s="14">
        <f>+F83+F84</f>
        <v>0</v>
      </c>
      <c r="G82" s="14">
        <f t="shared" si="1"/>
        <v>0</v>
      </c>
    </row>
    <row r="83" spans="2:7" x14ac:dyDescent="0.4">
      <c r="B83" s="12"/>
      <c r="C83" s="12"/>
      <c r="D83" s="13" t="s">
        <v>89</v>
      </c>
      <c r="E83" s="14"/>
      <c r="F83" s="14"/>
      <c r="G83" s="14">
        <f t="shared" si="1"/>
        <v>0</v>
      </c>
    </row>
    <row r="84" spans="2:7" x14ac:dyDescent="0.4">
      <c r="B84" s="12"/>
      <c r="C84" s="12"/>
      <c r="D84" s="13" t="s">
        <v>90</v>
      </c>
      <c r="E84" s="14"/>
      <c r="F84" s="14"/>
      <c r="G84" s="14">
        <f t="shared" si="1"/>
        <v>0</v>
      </c>
    </row>
    <row r="85" spans="2:7" x14ac:dyDescent="0.4">
      <c r="B85" s="12"/>
      <c r="C85" s="12"/>
      <c r="D85" s="13" t="s">
        <v>91</v>
      </c>
      <c r="E85" s="14"/>
      <c r="F85" s="14"/>
      <c r="G85" s="14">
        <f t="shared" si="1"/>
        <v>0</v>
      </c>
    </row>
    <row r="86" spans="2:7" x14ac:dyDescent="0.4">
      <c r="B86" s="12"/>
      <c r="C86" s="12"/>
      <c r="D86" s="13" t="s">
        <v>92</v>
      </c>
      <c r="E86" s="14">
        <f>+E87</f>
        <v>0</v>
      </c>
      <c r="F86" s="14">
        <f>+F87</f>
        <v>0</v>
      </c>
      <c r="G86" s="14">
        <f t="shared" si="1"/>
        <v>0</v>
      </c>
    </row>
    <row r="87" spans="2:7" x14ac:dyDescent="0.4">
      <c r="B87" s="12"/>
      <c r="C87" s="12"/>
      <c r="D87" s="13" t="s">
        <v>93</v>
      </c>
      <c r="E87" s="14"/>
      <c r="F87" s="14"/>
      <c r="G87" s="14">
        <f t="shared" si="1"/>
        <v>0</v>
      </c>
    </row>
    <row r="88" spans="2:7" x14ac:dyDescent="0.4">
      <c r="B88" s="12"/>
      <c r="C88" s="15"/>
      <c r="D88" s="16" t="s">
        <v>94</v>
      </c>
      <c r="E88" s="17">
        <f>+E78+E81+E82+E85+E86</f>
        <v>545980</v>
      </c>
      <c r="F88" s="17">
        <f>+F78+F81+F82+F85+F86</f>
        <v>1696000</v>
      </c>
      <c r="G88" s="17">
        <f t="shared" si="1"/>
        <v>-1150020</v>
      </c>
    </row>
    <row r="89" spans="2:7" x14ac:dyDescent="0.4">
      <c r="B89" s="12"/>
      <c r="C89" s="9" t="s">
        <v>26</v>
      </c>
      <c r="D89" s="13" t="s">
        <v>95</v>
      </c>
      <c r="E89" s="14"/>
      <c r="F89" s="14"/>
      <c r="G89" s="14">
        <f t="shared" si="1"/>
        <v>0</v>
      </c>
    </row>
    <row r="90" spans="2:7" x14ac:dyDescent="0.4">
      <c r="B90" s="12"/>
      <c r="C90" s="12"/>
      <c r="D90" s="13" t="s">
        <v>96</v>
      </c>
      <c r="E90" s="14"/>
      <c r="F90" s="14"/>
      <c r="G90" s="14">
        <f t="shared" si="1"/>
        <v>0</v>
      </c>
    </row>
    <row r="91" spans="2:7" x14ac:dyDescent="0.4">
      <c r="B91" s="12"/>
      <c r="C91" s="12"/>
      <c r="D91" s="13" t="s">
        <v>97</v>
      </c>
      <c r="E91" s="14">
        <f>+E92+E93+E94+E95+E96</f>
        <v>0</v>
      </c>
      <c r="F91" s="14">
        <f>+F92+F93+F94+F95+F96</f>
        <v>0</v>
      </c>
      <c r="G91" s="14">
        <f t="shared" si="1"/>
        <v>0</v>
      </c>
    </row>
    <row r="92" spans="2:7" x14ac:dyDescent="0.4">
      <c r="B92" s="12"/>
      <c r="C92" s="12"/>
      <c r="D92" s="13" t="s">
        <v>98</v>
      </c>
      <c r="E92" s="14"/>
      <c r="F92" s="14"/>
      <c r="G92" s="14">
        <f t="shared" si="1"/>
        <v>0</v>
      </c>
    </row>
    <row r="93" spans="2:7" x14ac:dyDescent="0.4">
      <c r="B93" s="12"/>
      <c r="C93" s="12"/>
      <c r="D93" s="13" t="s">
        <v>99</v>
      </c>
      <c r="E93" s="14"/>
      <c r="F93" s="14"/>
      <c r="G93" s="14">
        <f t="shared" si="1"/>
        <v>0</v>
      </c>
    </row>
    <row r="94" spans="2:7" x14ac:dyDescent="0.4">
      <c r="B94" s="12"/>
      <c r="C94" s="12"/>
      <c r="D94" s="13" t="s">
        <v>100</v>
      </c>
      <c r="E94" s="14"/>
      <c r="F94" s="14"/>
      <c r="G94" s="14">
        <f t="shared" si="1"/>
        <v>0</v>
      </c>
    </row>
    <row r="95" spans="2:7" x14ac:dyDescent="0.4">
      <c r="B95" s="12"/>
      <c r="C95" s="12"/>
      <c r="D95" s="13" t="s">
        <v>101</v>
      </c>
      <c r="E95" s="14"/>
      <c r="F95" s="14"/>
      <c r="G95" s="14">
        <f t="shared" si="1"/>
        <v>0</v>
      </c>
    </row>
    <row r="96" spans="2:7" x14ac:dyDescent="0.4">
      <c r="B96" s="12"/>
      <c r="C96" s="12"/>
      <c r="D96" s="13" t="s">
        <v>102</v>
      </c>
      <c r="E96" s="14"/>
      <c r="F96" s="14"/>
      <c r="G96" s="14">
        <f t="shared" si="1"/>
        <v>0</v>
      </c>
    </row>
    <row r="97" spans="2:7" x14ac:dyDescent="0.4">
      <c r="B97" s="12"/>
      <c r="C97" s="12"/>
      <c r="D97" s="13" t="s">
        <v>103</v>
      </c>
      <c r="E97" s="14"/>
      <c r="F97" s="14"/>
      <c r="G97" s="14">
        <f t="shared" si="1"/>
        <v>0</v>
      </c>
    </row>
    <row r="98" spans="2:7" x14ac:dyDescent="0.4">
      <c r="B98" s="12"/>
      <c r="C98" s="12"/>
      <c r="D98" s="13" t="s">
        <v>104</v>
      </c>
      <c r="E98" s="14">
        <v>545980</v>
      </c>
      <c r="F98" s="14">
        <v>1696000</v>
      </c>
      <c r="G98" s="14">
        <f t="shared" si="1"/>
        <v>-1150020</v>
      </c>
    </row>
    <row r="99" spans="2:7" x14ac:dyDescent="0.4">
      <c r="B99" s="12"/>
      <c r="C99" s="12"/>
      <c r="D99" s="13" t="s">
        <v>105</v>
      </c>
      <c r="E99" s="14"/>
      <c r="F99" s="14"/>
      <c r="G99" s="14">
        <f t="shared" si="1"/>
        <v>0</v>
      </c>
    </row>
    <row r="100" spans="2:7" x14ac:dyDescent="0.4">
      <c r="B100" s="12"/>
      <c r="C100" s="12"/>
      <c r="D100" s="13" t="s">
        <v>106</v>
      </c>
      <c r="E100" s="14">
        <v>74381</v>
      </c>
      <c r="F100" s="14"/>
      <c r="G100" s="14">
        <f t="shared" si="1"/>
        <v>74381</v>
      </c>
    </row>
    <row r="101" spans="2:7" x14ac:dyDescent="0.4">
      <c r="B101" s="12"/>
      <c r="C101" s="12"/>
      <c r="D101" s="13" t="s">
        <v>107</v>
      </c>
      <c r="E101" s="14"/>
      <c r="F101" s="14"/>
      <c r="G101" s="14">
        <f t="shared" si="1"/>
        <v>0</v>
      </c>
    </row>
    <row r="102" spans="2:7" x14ac:dyDescent="0.4">
      <c r="B102" s="12"/>
      <c r="C102" s="12"/>
      <c r="D102" s="13" t="s">
        <v>108</v>
      </c>
      <c r="E102" s="14"/>
      <c r="F102" s="14"/>
      <c r="G102" s="14">
        <f t="shared" si="1"/>
        <v>0</v>
      </c>
    </row>
    <row r="103" spans="2:7" x14ac:dyDescent="0.4">
      <c r="B103" s="12"/>
      <c r="C103" s="15"/>
      <c r="D103" s="16" t="s">
        <v>109</v>
      </c>
      <c r="E103" s="17">
        <f>+E89+E90+E91+E97+E98+E99+E100+E101+E102</f>
        <v>620361</v>
      </c>
      <c r="F103" s="17">
        <f>+F89+F90+F91+F97+F98+F99+F100+F101+F102</f>
        <v>1696000</v>
      </c>
      <c r="G103" s="17">
        <f t="shared" si="1"/>
        <v>-1075639</v>
      </c>
    </row>
    <row r="104" spans="2:7" x14ac:dyDescent="0.4">
      <c r="B104" s="15"/>
      <c r="C104" s="24" t="s">
        <v>110</v>
      </c>
      <c r="D104" s="25"/>
      <c r="E104" s="26">
        <f xml:space="preserve"> +E88 - E103</f>
        <v>-74381</v>
      </c>
      <c r="F104" s="26">
        <f xml:space="preserve"> +F88 - F103</f>
        <v>0</v>
      </c>
      <c r="G104" s="26">
        <f t="shared" si="1"/>
        <v>-74381</v>
      </c>
    </row>
    <row r="105" spans="2:7" x14ac:dyDescent="0.4">
      <c r="B105" s="18" t="s">
        <v>111</v>
      </c>
      <c r="C105" s="27"/>
      <c r="D105" s="28"/>
      <c r="E105" s="29">
        <f xml:space="preserve"> +E77 +E104</f>
        <v>17073402</v>
      </c>
      <c r="F105" s="29">
        <f xml:space="preserve"> +F77 +F104</f>
        <v>19130552</v>
      </c>
      <c r="G105" s="29">
        <f t="shared" si="1"/>
        <v>-2057150</v>
      </c>
    </row>
    <row r="106" spans="2:7" x14ac:dyDescent="0.4">
      <c r="B106" s="30" t="s">
        <v>112</v>
      </c>
      <c r="C106" s="27" t="s">
        <v>113</v>
      </c>
      <c r="D106" s="28"/>
      <c r="E106" s="29">
        <v>100732350</v>
      </c>
      <c r="F106" s="29">
        <v>96601798</v>
      </c>
      <c r="G106" s="29">
        <f t="shared" si="1"/>
        <v>4130552</v>
      </c>
    </row>
    <row r="107" spans="2:7" x14ac:dyDescent="0.4">
      <c r="B107" s="31"/>
      <c r="C107" s="27" t="s">
        <v>114</v>
      </c>
      <c r="D107" s="28"/>
      <c r="E107" s="29">
        <f xml:space="preserve"> +E105 +E106</f>
        <v>117805752</v>
      </c>
      <c r="F107" s="29">
        <f xml:space="preserve"> +F105 +F106</f>
        <v>115732350</v>
      </c>
      <c r="G107" s="29">
        <f t="shared" si="1"/>
        <v>2073402</v>
      </c>
    </row>
    <row r="108" spans="2:7" x14ac:dyDescent="0.4">
      <c r="B108" s="31"/>
      <c r="C108" s="27" t="s">
        <v>115</v>
      </c>
      <c r="D108" s="28"/>
      <c r="E108" s="29"/>
      <c r="F108" s="29"/>
      <c r="G108" s="29">
        <f t="shared" si="1"/>
        <v>0</v>
      </c>
    </row>
    <row r="109" spans="2:7" x14ac:dyDescent="0.4">
      <c r="B109" s="31"/>
      <c r="C109" s="27" t="s">
        <v>116</v>
      </c>
      <c r="D109" s="28"/>
      <c r="E109" s="29"/>
      <c r="F109" s="29"/>
      <c r="G109" s="29">
        <f t="shared" si="1"/>
        <v>0</v>
      </c>
    </row>
    <row r="110" spans="2:7" x14ac:dyDescent="0.4">
      <c r="B110" s="31"/>
      <c r="C110" s="27" t="s">
        <v>117</v>
      </c>
      <c r="D110" s="28"/>
      <c r="E110" s="29"/>
      <c r="F110" s="29">
        <v>15000000</v>
      </c>
      <c r="G110" s="29">
        <f t="shared" si="1"/>
        <v>-15000000</v>
      </c>
    </row>
    <row r="111" spans="2:7" x14ac:dyDescent="0.4">
      <c r="B111" s="32"/>
      <c r="C111" s="27" t="s">
        <v>118</v>
      </c>
      <c r="D111" s="28"/>
      <c r="E111" s="29">
        <f xml:space="preserve"> +E107 +E108 +E109 - E110</f>
        <v>117805752</v>
      </c>
      <c r="F111" s="29">
        <f xml:space="preserve"> +F107 +F108 +F109 - F110</f>
        <v>100732350</v>
      </c>
      <c r="G111" s="29">
        <f t="shared" si="1"/>
        <v>17073402</v>
      </c>
    </row>
  </sheetData>
  <mergeCells count="13">
    <mergeCell ref="B106:B111"/>
    <mergeCell ref="B64:B76"/>
    <mergeCell ref="C64:C70"/>
    <mergeCell ref="C71:C75"/>
    <mergeCell ref="B78:B104"/>
    <mergeCell ref="C78:C88"/>
    <mergeCell ref="C89:C103"/>
    <mergeCell ref="B2:G2"/>
    <mergeCell ref="B3:G3"/>
    <mergeCell ref="B5:D5"/>
    <mergeCell ref="B6:B63"/>
    <mergeCell ref="C6:C21"/>
    <mergeCell ref="C22:C62"/>
  </mergeCells>
  <phoneticPr fontId="2"/>
  <pageMargins left="0.7" right="0.7" top="0.75" bottom="0.75" header="0.3" footer="0.3"/>
  <pageSetup paperSize="9" fitToHeight="0" orientation="portrait" verticalDpi="0" r:id="rId1"/>
  <headerFooter>
    <oddHeader>&amp;L社会福祉法人山宮保育会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2505A-DF41-4895-86EE-78DCAE9DD082}">
  <sheetPr>
    <pageSetUpPr fitToPage="1"/>
  </sheetPr>
  <dimension ref="B1:G111"/>
  <sheetViews>
    <sheetView showGridLines="0" tabSelected="1" workbookViewId="0"/>
  </sheetViews>
  <sheetFormatPr defaultRowHeight="18.75" x14ac:dyDescent="0.4"/>
  <cols>
    <col min="1" max="3" width="2.875" customWidth="1"/>
    <col min="4" max="4" width="59.75" customWidth="1"/>
    <col min="5" max="7" width="20.75" customWidth="1"/>
  </cols>
  <sheetData>
    <row r="1" spans="2:7" ht="21" x14ac:dyDescent="0.4">
      <c r="B1" s="1"/>
      <c r="C1" s="1"/>
      <c r="D1" s="1"/>
      <c r="E1" s="2"/>
      <c r="F1" s="2"/>
      <c r="G1" s="3" t="s">
        <v>0</v>
      </c>
    </row>
    <row r="2" spans="2:7" ht="21" x14ac:dyDescent="0.4">
      <c r="B2" s="4" t="s">
        <v>119</v>
      </c>
      <c r="C2" s="4"/>
      <c r="D2" s="4"/>
      <c r="E2" s="4"/>
      <c r="F2" s="4"/>
      <c r="G2" s="4"/>
    </row>
    <row r="3" spans="2:7" ht="21" x14ac:dyDescent="0.4">
      <c r="B3" s="5" t="s">
        <v>2</v>
      </c>
      <c r="C3" s="5"/>
      <c r="D3" s="5"/>
      <c r="E3" s="5"/>
      <c r="F3" s="5"/>
      <c r="G3" s="5"/>
    </row>
    <row r="4" spans="2:7" x14ac:dyDescent="0.4">
      <c r="B4" s="6"/>
      <c r="C4" s="6"/>
      <c r="D4" s="6"/>
      <c r="E4" s="6"/>
      <c r="F4" s="2"/>
      <c r="G4" s="6" t="s">
        <v>3</v>
      </c>
    </row>
    <row r="5" spans="2:7" x14ac:dyDescent="0.4">
      <c r="B5" s="7" t="s">
        <v>4</v>
      </c>
      <c r="C5" s="7"/>
      <c r="D5" s="7"/>
      <c r="E5" s="8" t="s">
        <v>5</v>
      </c>
      <c r="F5" s="8" t="s">
        <v>6</v>
      </c>
      <c r="G5" s="8" t="s">
        <v>7</v>
      </c>
    </row>
    <row r="6" spans="2:7" x14ac:dyDescent="0.4">
      <c r="B6" s="9" t="s">
        <v>8</v>
      </c>
      <c r="C6" s="9" t="s">
        <v>9</v>
      </c>
      <c r="D6" s="10" t="s">
        <v>10</v>
      </c>
      <c r="E6" s="11">
        <f>+E7+E10+E11+E15</f>
        <v>0</v>
      </c>
      <c r="F6" s="11">
        <f>+F7+F10+F11+F15</f>
        <v>0</v>
      </c>
      <c r="G6" s="11">
        <f>E6-F6</f>
        <v>0</v>
      </c>
    </row>
    <row r="7" spans="2:7" x14ac:dyDescent="0.4">
      <c r="B7" s="12"/>
      <c r="C7" s="12"/>
      <c r="D7" s="13" t="s">
        <v>11</v>
      </c>
      <c r="E7" s="14">
        <f>+E8+E9</f>
        <v>0</v>
      </c>
      <c r="F7" s="14">
        <f>+F8+F9</f>
        <v>0</v>
      </c>
      <c r="G7" s="14">
        <f t="shared" ref="G7:G70" si="0">E7-F7</f>
        <v>0</v>
      </c>
    </row>
    <row r="8" spans="2:7" x14ac:dyDescent="0.4">
      <c r="B8" s="12"/>
      <c r="C8" s="12"/>
      <c r="D8" s="13" t="s">
        <v>12</v>
      </c>
      <c r="E8" s="14"/>
      <c r="F8" s="14"/>
      <c r="G8" s="14">
        <f t="shared" si="0"/>
        <v>0</v>
      </c>
    </row>
    <row r="9" spans="2:7" x14ac:dyDescent="0.4">
      <c r="B9" s="12"/>
      <c r="C9" s="12"/>
      <c r="D9" s="13" t="s">
        <v>13</v>
      </c>
      <c r="E9" s="14"/>
      <c r="F9" s="14"/>
      <c r="G9" s="14">
        <f t="shared" si="0"/>
        <v>0</v>
      </c>
    </row>
    <row r="10" spans="2:7" x14ac:dyDescent="0.4">
      <c r="B10" s="12"/>
      <c r="C10" s="12"/>
      <c r="D10" s="13" t="s">
        <v>14</v>
      </c>
      <c r="E10" s="14"/>
      <c r="F10" s="14"/>
      <c r="G10" s="14">
        <f t="shared" si="0"/>
        <v>0</v>
      </c>
    </row>
    <row r="11" spans="2:7" x14ac:dyDescent="0.4">
      <c r="B11" s="12"/>
      <c r="C11" s="12"/>
      <c r="D11" s="13" t="s">
        <v>15</v>
      </c>
      <c r="E11" s="14">
        <f>+E12+E13+E14</f>
        <v>0</v>
      </c>
      <c r="F11" s="14">
        <f>+F12+F13+F14</f>
        <v>0</v>
      </c>
      <c r="G11" s="14">
        <f t="shared" si="0"/>
        <v>0</v>
      </c>
    </row>
    <row r="12" spans="2:7" x14ac:dyDescent="0.4">
      <c r="B12" s="12"/>
      <c r="C12" s="12"/>
      <c r="D12" s="13" t="s">
        <v>16</v>
      </c>
      <c r="E12" s="14"/>
      <c r="F12" s="14"/>
      <c r="G12" s="14">
        <f t="shared" si="0"/>
        <v>0</v>
      </c>
    </row>
    <row r="13" spans="2:7" x14ac:dyDescent="0.4">
      <c r="B13" s="12"/>
      <c r="C13" s="12"/>
      <c r="D13" s="13" t="s">
        <v>17</v>
      </c>
      <c r="E13" s="14"/>
      <c r="F13" s="14"/>
      <c r="G13" s="14">
        <f t="shared" si="0"/>
        <v>0</v>
      </c>
    </row>
    <row r="14" spans="2:7" x14ac:dyDescent="0.4">
      <c r="B14" s="12"/>
      <c r="C14" s="12"/>
      <c r="D14" s="13" t="s">
        <v>18</v>
      </c>
      <c r="E14" s="14"/>
      <c r="F14" s="14"/>
      <c r="G14" s="14">
        <f t="shared" si="0"/>
        <v>0</v>
      </c>
    </row>
    <row r="15" spans="2:7" x14ac:dyDescent="0.4">
      <c r="B15" s="12"/>
      <c r="C15" s="12"/>
      <c r="D15" s="13" t="s">
        <v>19</v>
      </c>
      <c r="E15" s="14">
        <f>+E16+E17+E18</f>
        <v>0</v>
      </c>
      <c r="F15" s="14">
        <f>+F16+F17+F18</f>
        <v>0</v>
      </c>
      <c r="G15" s="14">
        <f t="shared" si="0"/>
        <v>0</v>
      </c>
    </row>
    <row r="16" spans="2:7" x14ac:dyDescent="0.4">
      <c r="B16" s="12"/>
      <c r="C16" s="12"/>
      <c r="D16" s="13" t="s">
        <v>20</v>
      </c>
      <c r="E16" s="14"/>
      <c r="F16" s="14"/>
      <c r="G16" s="14">
        <f t="shared" si="0"/>
        <v>0</v>
      </c>
    </row>
    <row r="17" spans="2:7" x14ac:dyDescent="0.4">
      <c r="B17" s="12"/>
      <c r="C17" s="12"/>
      <c r="D17" s="13" t="s">
        <v>21</v>
      </c>
      <c r="E17" s="14"/>
      <c r="F17" s="14"/>
      <c r="G17" s="14">
        <f t="shared" si="0"/>
        <v>0</v>
      </c>
    </row>
    <row r="18" spans="2:7" x14ac:dyDescent="0.4">
      <c r="B18" s="12"/>
      <c r="C18" s="12"/>
      <c r="D18" s="13" t="s">
        <v>22</v>
      </c>
      <c r="E18" s="14"/>
      <c r="F18" s="14"/>
      <c r="G18" s="14">
        <f t="shared" si="0"/>
        <v>0</v>
      </c>
    </row>
    <row r="19" spans="2:7" x14ac:dyDescent="0.4">
      <c r="B19" s="12"/>
      <c r="C19" s="12"/>
      <c r="D19" s="13" t="s">
        <v>23</v>
      </c>
      <c r="E19" s="14"/>
      <c r="F19" s="14"/>
      <c r="G19" s="14">
        <f t="shared" si="0"/>
        <v>0</v>
      </c>
    </row>
    <row r="20" spans="2:7" x14ac:dyDescent="0.4">
      <c r="B20" s="12"/>
      <c r="C20" s="12"/>
      <c r="D20" s="13" t="s">
        <v>24</v>
      </c>
      <c r="E20" s="14"/>
      <c r="F20" s="14"/>
      <c r="G20" s="14">
        <f t="shared" si="0"/>
        <v>0</v>
      </c>
    </row>
    <row r="21" spans="2:7" x14ac:dyDescent="0.4">
      <c r="B21" s="12"/>
      <c r="C21" s="15"/>
      <c r="D21" s="16" t="s">
        <v>25</v>
      </c>
      <c r="E21" s="17">
        <f>+E6+E19+E20</f>
        <v>0</v>
      </c>
      <c r="F21" s="17">
        <f>+F6+F19+F20</f>
        <v>0</v>
      </c>
      <c r="G21" s="17">
        <f t="shared" si="0"/>
        <v>0</v>
      </c>
    </row>
    <row r="22" spans="2:7" x14ac:dyDescent="0.4">
      <c r="B22" s="12"/>
      <c r="C22" s="9" t="s">
        <v>26</v>
      </c>
      <c r="D22" s="13" t="s">
        <v>27</v>
      </c>
      <c r="E22" s="14">
        <f>+E23+E24+E25+E26+E27+E28+E29+E30</f>
        <v>0</v>
      </c>
      <c r="F22" s="14">
        <f>+F23+F24+F25+F26+F27+F28+F29+F30</f>
        <v>0</v>
      </c>
      <c r="G22" s="14">
        <f t="shared" si="0"/>
        <v>0</v>
      </c>
    </row>
    <row r="23" spans="2:7" x14ac:dyDescent="0.4">
      <c r="B23" s="12"/>
      <c r="C23" s="12"/>
      <c r="D23" s="13" t="s">
        <v>28</v>
      </c>
      <c r="E23" s="14"/>
      <c r="F23" s="14"/>
      <c r="G23" s="14">
        <f t="shared" si="0"/>
        <v>0</v>
      </c>
    </row>
    <row r="24" spans="2:7" x14ac:dyDescent="0.4">
      <c r="B24" s="12"/>
      <c r="C24" s="12"/>
      <c r="D24" s="13" t="s">
        <v>29</v>
      </c>
      <c r="E24" s="14"/>
      <c r="F24" s="14"/>
      <c r="G24" s="14">
        <f t="shared" si="0"/>
        <v>0</v>
      </c>
    </row>
    <row r="25" spans="2:7" x14ac:dyDescent="0.4">
      <c r="B25" s="12"/>
      <c r="C25" s="12"/>
      <c r="D25" s="13" t="s">
        <v>30</v>
      </c>
      <c r="E25" s="14"/>
      <c r="F25" s="14"/>
      <c r="G25" s="14">
        <f t="shared" si="0"/>
        <v>0</v>
      </c>
    </row>
    <row r="26" spans="2:7" x14ac:dyDescent="0.4">
      <c r="B26" s="12"/>
      <c r="C26" s="12"/>
      <c r="D26" s="13" t="s">
        <v>31</v>
      </c>
      <c r="E26" s="14"/>
      <c r="F26" s="14"/>
      <c r="G26" s="14">
        <f t="shared" si="0"/>
        <v>0</v>
      </c>
    </row>
    <row r="27" spans="2:7" x14ac:dyDescent="0.4">
      <c r="B27" s="12"/>
      <c r="C27" s="12"/>
      <c r="D27" s="13" t="s">
        <v>32</v>
      </c>
      <c r="E27" s="14"/>
      <c r="F27" s="14"/>
      <c r="G27" s="14">
        <f t="shared" si="0"/>
        <v>0</v>
      </c>
    </row>
    <row r="28" spans="2:7" x14ac:dyDescent="0.4">
      <c r="B28" s="12"/>
      <c r="C28" s="12"/>
      <c r="D28" s="13" t="s">
        <v>33</v>
      </c>
      <c r="E28" s="14"/>
      <c r="F28" s="14"/>
      <c r="G28" s="14">
        <f t="shared" si="0"/>
        <v>0</v>
      </c>
    </row>
    <row r="29" spans="2:7" x14ac:dyDescent="0.4">
      <c r="B29" s="12"/>
      <c r="C29" s="12"/>
      <c r="D29" s="13" t="s">
        <v>34</v>
      </c>
      <c r="E29" s="14"/>
      <c r="F29" s="14"/>
      <c r="G29" s="14">
        <f t="shared" si="0"/>
        <v>0</v>
      </c>
    </row>
    <row r="30" spans="2:7" x14ac:dyDescent="0.4">
      <c r="B30" s="12"/>
      <c r="C30" s="12"/>
      <c r="D30" s="13" t="s">
        <v>35</v>
      </c>
      <c r="E30" s="14"/>
      <c r="F30" s="14"/>
      <c r="G30" s="14">
        <f t="shared" si="0"/>
        <v>0</v>
      </c>
    </row>
    <row r="31" spans="2:7" x14ac:dyDescent="0.4">
      <c r="B31" s="12"/>
      <c r="C31" s="12"/>
      <c r="D31" s="13" t="s">
        <v>36</v>
      </c>
      <c r="E31" s="14">
        <f>+E32+E33+E34+E35+E36+E37+E38+E39+E40+E41</f>
        <v>0</v>
      </c>
      <c r="F31" s="14">
        <f>+F32+F33+F34+F35+F36+F37+F38+F39+F40+F41</f>
        <v>0</v>
      </c>
      <c r="G31" s="14">
        <f t="shared" si="0"/>
        <v>0</v>
      </c>
    </row>
    <row r="32" spans="2:7" x14ac:dyDescent="0.4">
      <c r="B32" s="12"/>
      <c r="C32" s="12"/>
      <c r="D32" s="13" t="s">
        <v>37</v>
      </c>
      <c r="E32" s="14"/>
      <c r="F32" s="14"/>
      <c r="G32" s="14">
        <f t="shared" si="0"/>
        <v>0</v>
      </c>
    </row>
    <row r="33" spans="2:7" x14ac:dyDescent="0.4">
      <c r="B33" s="12"/>
      <c r="C33" s="12"/>
      <c r="D33" s="13" t="s">
        <v>38</v>
      </c>
      <c r="E33" s="14"/>
      <c r="F33" s="14"/>
      <c r="G33" s="14">
        <f t="shared" si="0"/>
        <v>0</v>
      </c>
    </row>
    <row r="34" spans="2:7" x14ac:dyDescent="0.4">
      <c r="B34" s="12"/>
      <c r="C34" s="12"/>
      <c r="D34" s="13" t="s">
        <v>39</v>
      </c>
      <c r="E34" s="14"/>
      <c r="F34" s="14"/>
      <c r="G34" s="14">
        <f t="shared" si="0"/>
        <v>0</v>
      </c>
    </row>
    <row r="35" spans="2:7" x14ac:dyDescent="0.4">
      <c r="B35" s="12"/>
      <c r="C35" s="12"/>
      <c r="D35" s="13" t="s">
        <v>40</v>
      </c>
      <c r="E35" s="14"/>
      <c r="F35" s="14"/>
      <c r="G35" s="14">
        <f t="shared" si="0"/>
        <v>0</v>
      </c>
    </row>
    <row r="36" spans="2:7" x14ac:dyDescent="0.4">
      <c r="B36" s="12"/>
      <c r="C36" s="12"/>
      <c r="D36" s="13" t="s">
        <v>41</v>
      </c>
      <c r="E36" s="14"/>
      <c r="F36" s="14"/>
      <c r="G36" s="14">
        <f t="shared" si="0"/>
        <v>0</v>
      </c>
    </row>
    <row r="37" spans="2:7" x14ac:dyDescent="0.4">
      <c r="B37" s="12"/>
      <c r="C37" s="12"/>
      <c r="D37" s="13" t="s">
        <v>42</v>
      </c>
      <c r="E37" s="14"/>
      <c r="F37" s="14"/>
      <c r="G37" s="14">
        <f t="shared" si="0"/>
        <v>0</v>
      </c>
    </row>
    <row r="38" spans="2:7" x14ac:dyDescent="0.4">
      <c r="B38" s="12"/>
      <c r="C38" s="12"/>
      <c r="D38" s="13" t="s">
        <v>43</v>
      </c>
      <c r="E38" s="14"/>
      <c r="F38" s="14"/>
      <c r="G38" s="14">
        <f t="shared" si="0"/>
        <v>0</v>
      </c>
    </row>
    <row r="39" spans="2:7" x14ac:dyDescent="0.4">
      <c r="B39" s="12"/>
      <c r="C39" s="12"/>
      <c r="D39" s="13" t="s">
        <v>44</v>
      </c>
      <c r="E39" s="14"/>
      <c r="F39" s="14"/>
      <c r="G39" s="14">
        <f t="shared" si="0"/>
        <v>0</v>
      </c>
    </row>
    <row r="40" spans="2:7" x14ac:dyDescent="0.4">
      <c r="B40" s="12"/>
      <c r="C40" s="12"/>
      <c r="D40" s="13" t="s">
        <v>45</v>
      </c>
      <c r="E40" s="14"/>
      <c r="F40" s="14"/>
      <c r="G40" s="14">
        <f t="shared" si="0"/>
        <v>0</v>
      </c>
    </row>
    <row r="41" spans="2:7" x14ac:dyDescent="0.4">
      <c r="B41" s="12"/>
      <c r="C41" s="12"/>
      <c r="D41" s="13" t="s">
        <v>46</v>
      </c>
      <c r="E41" s="14"/>
      <c r="F41" s="14"/>
      <c r="G41" s="14">
        <f t="shared" si="0"/>
        <v>0</v>
      </c>
    </row>
    <row r="42" spans="2:7" x14ac:dyDescent="0.4">
      <c r="B42" s="12"/>
      <c r="C42" s="12"/>
      <c r="D42" s="13" t="s">
        <v>47</v>
      </c>
      <c r="E42" s="14">
        <f>+E43+E44+E45+E46+E47+E48+E49+E50+E51+E52+E53+E54+E55+E56+E57</f>
        <v>74381</v>
      </c>
      <c r="F42" s="14">
        <f>+F43+F44+F45+F46+F47+F48+F49+F50+F51+F52+F53+F54+F55+F56+F57</f>
        <v>11812</v>
      </c>
      <c r="G42" s="14">
        <f t="shared" si="0"/>
        <v>62569</v>
      </c>
    </row>
    <row r="43" spans="2:7" x14ac:dyDescent="0.4">
      <c r="B43" s="12"/>
      <c r="C43" s="12"/>
      <c r="D43" s="13" t="s">
        <v>48</v>
      </c>
      <c r="E43" s="14"/>
      <c r="F43" s="14"/>
      <c r="G43" s="14">
        <f t="shared" si="0"/>
        <v>0</v>
      </c>
    </row>
    <row r="44" spans="2:7" x14ac:dyDescent="0.4">
      <c r="B44" s="12"/>
      <c r="C44" s="12"/>
      <c r="D44" s="13" t="s">
        <v>49</v>
      </c>
      <c r="E44" s="14"/>
      <c r="F44" s="14"/>
      <c r="G44" s="14">
        <f t="shared" si="0"/>
        <v>0</v>
      </c>
    </row>
    <row r="45" spans="2:7" x14ac:dyDescent="0.4">
      <c r="B45" s="12"/>
      <c r="C45" s="12"/>
      <c r="D45" s="13" t="s">
        <v>50</v>
      </c>
      <c r="E45" s="14"/>
      <c r="F45" s="14"/>
      <c r="G45" s="14">
        <f t="shared" si="0"/>
        <v>0</v>
      </c>
    </row>
    <row r="46" spans="2:7" x14ac:dyDescent="0.4">
      <c r="B46" s="12"/>
      <c r="C46" s="12"/>
      <c r="D46" s="13" t="s">
        <v>51</v>
      </c>
      <c r="E46" s="14"/>
      <c r="F46" s="14"/>
      <c r="G46" s="14">
        <f t="shared" si="0"/>
        <v>0</v>
      </c>
    </row>
    <row r="47" spans="2:7" x14ac:dyDescent="0.4">
      <c r="B47" s="12"/>
      <c r="C47" s="12"/>
      <c r="D47" s="13" t="s">
        <v>52</v>
      </c>
      <c r="E47" s="14"/>
      <c r="F47" s="14"/>
      <c r="G47" s="14">
        <f t="shared" si="0"/>
        <v>0</v>
      </c>
    </row>
    <row r="48" spans="2:7" x14ac:dyDescent="0.4">
      <c r="B48" s="12"/>
      <c r="C48" s="12"/>
      <c r="D48" s="13" t="s">
        <v>53</v>
      </c>
      <c r="E48" s="14"/>
      <c r="F48" s="14"/>
      <c r="G48" s="14">
        <f t="shared" si="0"/>
        <v>0</v>
      </c>
    </row>
    <row r="49" spans="2:7" x14ac:dyDescent="0.4">
      <c r="B49" s="12"/>
      <c r="C49" s="12"/>
      <c r="D49" s="13" t="s">
        <v>54</v>
      </c>
      <c r="E49" s="14"/>
      <c r="F49" s="14"/>
      <c r="G49" s="14">
        <f t="shared" si="0"/>
        <v>0</v>
      </c>
    </row>
    <row r="50" spans="2:7" x14ac:dyDescent="0.4">
      <c r="B50" s="12"/>
      <c r="C50" s="12"/>
      <c r="D50" s="13" t="s">
        <v>55</v>
      </c>
      <c r="E50" s="14"/>
      <c r="F50" s="14"/>
      <c r="G50" s="14">
        <f t="shared" si="0"/>
        <v>0</v>
      </c>
    </row>
    <row r="51" spans="2:7" x14ac:dyDescent="0.4">
      <c r="B51" s="12"/>
      <c r="C51" s="12"/>
      <c r="D51" s="13" t="s">
        <v>56</v>
      </c>
      <c r="E51" s="14"/>
      <c r="F51" s="14"/>
      <c r="G51" s="14">
        <f t="shared" si="0"/>
        <v>0</v>
      </c>
    </row>
    <row r="52" spans="2:7" x14ac:dyDescent="0.4">
      <c r="B52" s="12"/>
      <c r="C52" s="12"/>
      <c r="D52" s="13" t="s">
        <v>57</v>
      </c>
      <c r="E52" s="14"/>
      <c r="F52" s="14"/>
      <c r="G52" s="14">
        <f t="shared" si="0"/>
        <v>0</v>
      </c>
    </row>
    <row r="53" spans="2:7" x14ac:dyDescent="0.4">
      <c r="B53" s="12"/>
      <c r="C53" s="12"/>
      <c r="D53" s="13" t="s">
        <v>58</v>
      </c>
      <c r="E53" s="14">
        <v>74381</v>
      </c>
      <c r="F53" s="14">
        <v>11812</v>
      </c>
      <c r="G53" s="14">
        <f t="shared" si="0"/>
        <v>62569</v>
      </c>
    </row>
    <row r="54" spans="2:7" x14ac:dyDescent="0.4">
      <c r="B54" s="12"/>
      <c r="C54" s="12"/>
      <c r="D54" s="13" t="s">
        <v>59</v>
      </c>
      <c r="E54" s="14"/>
      <c r="F54" s="14"/>
      <c r="G54" s="14">
        <f t="shared" si="0"/>
        <v>0</v>
      </c>
    </row>
    <row r="55" spans="2:7" x14ac:dyDescent="0.4">
      <c r="B55" s="12"/>
      <c r="C55" s="12"/>
      <c r="D55" s="13" t="s">
        <v>60</v>
      </c>
      <c r="E55" s="14"/>
      <c r="F55" s="14"/>
      <c r="G55" s="14">
        <f t="shared" si="0"/>
        <v>0</v>
      </c>
    </row>
    <row r="56" spans="2:7" x14ac:dyDescent="0.4">
      <c r="B56" s="12"/>
      <c r="C56" s="12"/>
      <c r="D56" s="13" t="s">
        <v>61</v>
      </c>
      <c r="E56" s="14"/>
      <c r="F56" s="14"/>
      <c r="G56" s="14">
        <f t="shared" si="0"/>
        <v>0</v>
      </c>
    </row>
    <row r="57" spans="2:7" x14ac:dyDescent="0.4">
      <c r="B57" s="12"/>
      <c r="C57" s="12"/>
      <c r="D57" s="13" t="s">
        <v>46</v>
      </c>
      <c r="E57" s="14"/>
      <c r="F57" s="14"/>
      <c r="G57" s="14">
        <f t="shared" si="0"/>
        <v>0</v>
      </c>
    </row>
    <row r="58" spans="2:7" x14ac:dyDescent="0.4">
      <c r="B58" s="12"/>
      <c r="C58" s="12"/>
      <c r="D58" s="13" t="s">
        <v>62</v>
      </c>
      <c r="E58" s="14"/>
      <c r="F58" s="14"/>
      <c r="G58" s="14">
        <f t="shared" si="0"/>
        <v>0</v>
      </c>
    </row>
    <row r="59" spans="2:7" x14ac:dyDescent="0.4">
      <c r="B59" s="12"/>
      <c r="C59" s="12"/>
      <c r="D59" s="13" t="s">
        <v>63</v>
      </c>
      <c r="E59" s="14"/>
      <c r="F59" s="14"/>
      <c r="G59" s="14">
        <f t="shared" si="0"/>
        <v>0</v>
      </c>
    </row>
    <row r="60" spans="2:7" x14ac:dyDescent="0.4">
      <c r="B60" s="12"/>
      <c r="C60" s="12"/>
      <c r="D60" s="13" t="s">
        <v>64</v>
      </c>
      <c r="E60" s="14"/>
      <c r="F60" s="14"/>
      <c r="G60" s="14">
        <f t="shared" si="0"/>
        <v>0</v>
      </c>
    </row>
    <row r="61" spans="2:7" x14ac:dyDescent="0.4">
      <c r="B61" s="12"/>
      <c r="C61" s="12"/>
      <c r="D61" s="13" t="s">
        <v>65</v>
      </c>
      <c r="E61" s="14"/>
      <c r="F61" s="14"/>
      <c r="G61" s="14">
        <f t="shared" si="0"/>
        <v>0</v>
      </c>
    </row>
    <row r="62" spans="2:7" x14ac:dyDescent="0.4">
      <c r="B62" s="12"/>
      <c r="C62" s="15"/>
      <c r="D62" s="16" t="s">
        <v>66</v>
      </c>
      <c r="E62" s="17">
        <f>+E22+E31+E42+E58+E59+E60+E61</f>
        <v>74381</v>
      </c>
      <c r="F62" s="17">
        <f>+F22+F31+F42+F58+F59+F60+F61</f>
        <v>11812</v>
      </c>
      <c r="G62" s="17">
        <f t="shared" si="0"/>
        <v>62569</v>
      </c>
    </row>
    <row r="63" spans="2:7" x14ac:dyDescent="0.4">
      <c r="B63" s="15"/>
      <c r="C63" s="18" t="s">
        <v>67</v>
      </c>
      <c r="D63" s="19"/>
      <c r="E63" s="20">
        <f xml:space="preserve"> +E21 - E62</f>
        <v>-74381</v>
      </c>
      <c r="F63" s="20">
        <f xml:space="preserve"> +F21 - F62</f>
        <v>-11812</v>
      </c>
      <c r="G63" s="20">
        <f t="shared" si="0"/>
        <v>-62569</v>
      </c>
    </row>
    <row r="64" spans="2:7" x14ac:dyDescent="0.4">
      <c r="B64" s="9" t="s">
        <v>68</v>
      </c>
      <c r="C64" s="9" t="s">
        <v>9</v>
      </c>
      <c r="D64" s="13" t="s">
        <v>69</v>
      </c>
      <c r="E64" s="14"/>
      <c r="F64" s="14"/>
      <c r="G64" s="14">
        <f t="shared" si="0"/>
        <v>0</v>
      </c>
    </row>
    <row r="65" spans="2:7" x14ac:dyDescent="0.4">
      <c r="B65" s="12"/>
      <c r="C65" s="12"/>
      <c r="D65" s="13" t="s">
        <v>70</v>
      </c>
      <c r="E65" s="14">
        <v>100</v>
      </c>
      <c r="F65" s="14">
        <v>100</v>
      </c>
      <c r="G65" s="14">
        <f t="shared" si="0"/>
        <v>0</v>
      </c>
    </row>
    <row r="66" spans="2:7" x14ac:dyDescent="0.4">
      <c r="B66" s="12"/>
      <c r="C66" s="12"/>
      <c r="D66" s="13" t="s">
        <v>71</v>
      </c>
      <c r="E66" s="14">
        <f>+E67+E68+E69</f>
        <v>0</v>
      </c>
      <c r="F66" s="14">
        <f>+F67+F68+F69</f>
        <v>0</v>
      </c>
      <c r="G66" s="14">
        <f t="shared" si="0"/>
        <v>0</v>
      </c>
    </row>
    <row r="67" spans="2:7" x14ac:dyDescent="0.4">
      <c r="B67" s="12"/>
      <c r="C67" s="12"/>
      <c r="D67" s="13" t="s">
        <v>72</v>
      </c>
      <c r="E67" s="14"/>
      <c r="F67" s="14"/>
      <c r="G67" s="14">
        <f t="shared" si="0"/>
        <v>0</v>
      </c>
    </row>
    <row r="68" spans="2:7" x14ac:dyDescent="0.4">
      <c r="B68" s="12"/>
      <c r="C68" s="12"/>
      <c r="D68" s="13" t="s">
        <v>73</v>
      </c>
      <c r="E68" s="14"/>
      <c r="F68" s="14"/>
      <c r="G68" s="14">
        <f t="shared" si="0"/>
        <v>0</v>
      </c>
    </row>
    <row r="69" spans="2:7" x14ac:dyDescent="0.4">
      <c r="B69" s="12"/>
      <c r="C69" s="12"/>
      <c r="D69" s="13" t="s">
        <v>74</v>
      </c>
      <c r="E69" s="14"/>
      <c r="F69" s="14"/>
      <c r="G69" s="14">
        <f t="shared" si="0"/>
        <v>0</v>
      </c>
    </row>
    <row r="70" spans="2:7" x14ac:dyDescent="0.4">
      <c r="B70" s="12"/>
      <c r="C70" s="15"/>
      <c r="D70" s="16" t="s">
        <v>75</v>
      </c>
      <c r="E70" s="17">
        <f>+E64+E65+E66</f>
        <v>100</v>
      </c>
      <c r="F70" s="17">
        <f>+F64+F65+F66</f>
        <v>100</v>
      </c>
      <c r="G70" s="17">
        <f t="shared" si="0"/>
        <v>0</v>
      </c>
    </row>
    <row r="71" spans="2:7" x14ac:dyDescent="0.4">
      <c r="B71" s="12"/>
      <c r="C71" s="9" t="s">
        <v>26</v>
      </c>
      <c r="D71" s="13" t="s">
        <v>76</v>
      </c>
      <c r="E71" s="14"/>
      <c r="F71" s="14"/>
      <c r="G71" s="14">
        <f t="shared" ref="G71:G111" si="1">E71-F71</f>
        <v>0</v>
      </c>
    </row>
    <row r="72" spans="2:7" x14ac:dyDescent="0.4">
      <c r="B72" s="12"/>
      <c r="C72" s="12"/>
      <c r="D72" s="13" t="s">
        <v>77</v>
      </c>
      <c r="E72" s="14">
        <f>+E73+E74</f>
        <v>0</v>
      </c>
      <c r="F72" s="14">
        <f>+F73+F74</f>
        <v>0</v>
      </c>
      <c r="G72" s="14">
        <f t="shared" si="1"/>
        <v>0</v>
      </c>
    </row>
    <row r="73" spans="2:7" x14ac:dyDescent="0.4">
      <c r="B73" s="12"/>
      <c r="C73" s="12"/>
      <c r="D73" s="13" t="s">
        <v>78</v>
      </c>
      <c r="E73" s="14"/>
      <c r="F73" s="14"/>
      <c r="G73" s="14">
        <f t="shared" si="1"/>
        <v>0</v>
      </c>
    </row>
    <row r="74" spans="2:7" x14ac:dyDescent="0.4">
      <c r="B74" s="12"/>
      <c r="C74" s="12"/>
      <c r="D74" s="13" t="s">
        <v>79</v>
      </c>
      <c r="E74" s="14"/>
      <c r="F74" s="14"/>
      <c r="G74" s="14">
        <f t="shared" si="1"/>
        <v>0</v>
      </c>
    </row>
    <row r="75" spans="2:7" x14ac:dyDescent="0.4">
      <c r="B75" s="12"/>
      <c r="C75" s="15"/>
      <c r="D75" s="16" t="s">
        <v>80</v>
      </c>
      <c r="E75" s="17">
        <f>+E71+E72</f>
        <v>0</v>
      </c>
      <c r="F75" s="17">
        <f>+F71+F72</f>
        <v>0</v>
      </c>
      <c r="G75" s="17">
        <f t="shared" si="1"/>
        <v>0</v>
      </c>
    </row>
    <row r="76" spans="2:7" x14ac:dyDescent="0.4">
      <c r="B76" s="15"/>
      <c r="C76" s="18" t="s">
        <v>81</v>
      </c>
      <c r="D76" s="21"/>
      <c r="E76" s="22">
        <f xml:space="preserve"> +E70 - E75</f>
        <v>100</v>
      </c>
      <c r="F76" s="22">
        <f xml:space="preserve"> +F70 - F75</f>
        <v>100</v>
      </c>
      <c r="G76" s="22">
        <f t="shared" si="1"/>
        <v>0</v>
      </c>
    </row>
    <row r="77" spans="2:7" x14ac:dyDescent="0.4">
      <c r="B77" s="18" t="s">
        <v>82</v>
      </c>
      <c r="C77" s="23"/>
      <c r="D77" s="19"/>
      <c r="E77" s="20">
        <f xml:space="preserve"> +E63 +E76</f>
        <v>-74281</v>
      </c>
      <c r="F77" s="20">
        <f xml:space="preserve"> +F63 +F76</f>
        <v>-11712</v>
      </c>
      <c r="G77" s="20">
        <f t="shared" si="1"/>
        <v>-62569</v>
      </c>
    </row>
    <row r="78" spans="2:7" x14ac:dyDescent="0.4">
      <c r="B78" s="9" t="s">
        <v>83</v>
      </c>
      <c r="C78" s="9" t="s">
        <v>9</v>
      </c>
      <c r="D78" s="13" t="s">
        <v>84</v>
      </c>
      <c r="E78" s="14">
        <f>+E79+E80</f>
        <v>0</v>
      </c>
      <c r="F78" s="14">
        <f>+F79+F80</f>
        <v>0</v>
      </c>
      <c r="G78" s="14">
        <f t="shared" si="1"/>
        <v>0</v>
      </c>
    </row>
    <row r="79" spans="2:7" x14ac:dyDescent="0.4">
      <c r="B79" s="12"/>
      <c r="C79" s="12"/>
      <c r="D79" s="13" t="s">
        <v>85</v>
      </c>
      <c r="E79" s="14"/>
      <c r="F79" s="14"/>
      <c r="G79" s="14">
        <f t="shared" si="1"/>
        <v>0</v>
      </c>
    </row>
    <row r="80" spans="2:7" x14ac:dyDescent="0.4">
      <c r="B80" s="12"/>
      <c r="C80" s="12"/>
      <c r="D80" s="13" t="s">
        <v>86</v>
      </c>
      <c r="E80" s="14"/>
      <c r="F80" s="14"/>
      <c r="G80" s="14">
        <f t="shared" si="1"/>
        <v>0</v>
      </c>
    </row>
    <row r="81" spans="2:7" x14ac:dyDescent="0.4">
      <c r="B81" s="12"/>
      <c r="C81" s="12"/>
      <c r="D81" s="13" t="s">
        <v>87</v>
      </c>
      <c r="E81" s="14"/>
      <c r="F81" s="14"/>
      <c r="G81" s="14">
        <f t="shared" si="1"/>
        <v>0</v>
      </c>
    </row>
    <row r="82" spans="2:7" x14ac:dyDescent="0.4">
      <c r="B82" s="12"/>
      <c r="C82" s="12"/>
      <c r="D82" s="13" t="s">
        <v>88</v>
      </c>
      <c r="E82" s="14">
        <f>+E83+E84</f>
        <v>0</v>
      </c>
      <c r="F82" s="14">
        <f>+F83+F84</f>
        <v>0</v>
      </c>
      <c r="G82" s="14">
        <f t="shared" si="1"/>
        <v>0</v>
      </c>
    </row>
    <row r="83" spans="2:7" x14ac:dyDescent="0.4">
      <c r="B83" s="12"/>
      <c r="C83" s="12"/>
      <c r="D83" s="13" t="s">
        <v>89</v>
      </c>
      <c r="E83" s="14"/>
      <c r="F83" s="14"/>
      <c r="G83" s="14">
        <f t="shared" si="1"/>
        <v>0</v>
      </c>
    </row>
    <row r="84" spans="2:7" x14ac:dyDescent="0.4">
      <c r="B84" s="12"/>
      <c r="C84" s="12"/>
      <c r="D84" s="13" t="s">
        <v>90</v>
      </c>
      <c r="E84" s="14"/>
      <c r="F84" s="14"/>
      <c r="G84" s="14">
        <f t="shared" si="1"/>
        <v>0</v>
      </c>
    </row>
    <row r="85" spans="2:7" x14ac:dyDescent="0.4">
      <c r="B85" s="12"/>
      <c r="C85" s="12"/>
      <c r="D85" s="13" t="s">
        <v>91</v>
      </c>
      <c r="E85" s="14">
        <v>74381</v>
      </c>
      <c r="F85" s="14"/>
      <c r="G85" s="14">
        <f t="shared" si="1"/>
        <v>74381</v>
      </c>
    </row>
    <row r="86" spans="2:7" x14ac:dyDescent="0.4">
      <c r="B86" s="12"/>
      <c r="C86" s="12"/>
      <c r="D86" s="13" t="s">
        <v>92</v>
      </c>
      <c r="E86" s="14">
        <f>+E87</f>
        <v>0</v>
      </c>
      <c r="F86" s="14">
        <f>+F87</f>
        <v>0</v>
      </c>
      <c r="G86" s="14">
        <f t="shared" si="1"/>
        <v>0</v>
      </c>
    </row>
    <row r="87" spans="2:7" x14ac:dyDescent="0.4">
      <c r="B87" s="12"/>
      <c r="C87" s="12"/>
      <c r="D87" s="13" t="s">
        <v>93</v>
      </c>
      <c r="E87" s="14"/>
      <c r="F87" s="14"/>
      <c r="G87" s="14">
        <f t="shared" si="1"/>
        <v>0</v>
      </c>
    </row>
    <row r="88" spans="2:7" x14ac:dyDescent="0.4">
      <c r="B88" s="12"/>
      <c r="C88" s="15"/>
      <c r="D88" s="16" t="s">
        <v>94</v>
      </c>
      <c r="E88" s="17">
        <f>+E78+E81+E82+E85+E86</f>
        <v>74381</v>
      </c>
      <c r="F88" s="17">
        <f>+F78+F81+F82+F85+F86</f>
        <v>0</v>
      </c>
      <c r="G88" s="17">
        <f t="shared" si="1"/>
        <v>74381</v>
      </c>
    </row>
    <row r="89" spans="2:7" x14ac:dyDescent="0.4">
      <c r="B89" s="12"/>
      <c r="C89" s="9" t="s">
        <v>26</v>
      </c>
      <c r="D89" s="13" t="s">
        <v>95</v>
      </c>
      <c r="E89" s="14"/>
      <c r="F89" s="14"/>
      <c r="G89" s="14">
        <f t="shared" si="1"/>
        <v>0</v>
      </c>
    </row>
    <row r="90" spans="2:7" x14ac:dyDescent="0.4">
      <c r="B90" s="12"/>
      <c r="C90" s="12"/>
      <c r="D90" s="13" t="s">
        <v>96</v>
      </c>
      <c r="E90" s="14"/>
      <c r="F90" s="14"/>
      <c r="G90" s="14">
        <f t="shared" si="1"/>
        <v>0</v>
      </c>
    </row>
    <row r="91" spans="2:7" x14ac:dyDescent="0.4">
      <c r="B91" s="12"/>
      <c r="C91" s="12"/>
      <c r="D91" s="13" t="s">
        <v>97</v>
      </c>
      <c r="E91" s="14">
        <f>+E92+E93+E94+E95+E96</f>
        <v>0</v>
      </c>
      <c r="F91" s="14">
        <f>+F92+F93+F94+F95+F96</f>
        <v>0</v>
      </c>
      <c r="G91" s="14">
        <f t="shared" si="1"/>
        <v>0</v>
      </c>
    </row>
    <row r="92" spans="2:7" x14ac:dyDescent="0.4">
      <c r="B92" s="12"/>
      <c r="C92" s="12"/>
      <c r="D92" s="13" t="s">
        <v>98</v>
      </c>
      <c r="E92" s="14"/>
      <c r="F92" s="14"/>
      <c r="G92" s="14">
        <f t="shared" si="1"/>
        <v>0</v>
      </c>
    </row>
    <row r="93" spans="2:7" x14ac:dyDescent="0.4">
      <c r="B93" s="12"/>
      <c r="C93" s="12"/>
      <c r="D93" s="13" t="s">
        <v>99</v>
      </c>
      <c r="E93" s="14"/>
      <c r="F93" s="14"/>
      <c r="G93" s="14">
        <f t="shared" si="1"/>
        <v>0</v>
      </c>
    </row>
    <row r="94" spans="2:7" x14ac:dyDescent="0.4">
      <c r="B94" s="12"/>
      <c r="C94" s="12"/>
      <c r="D94" s="13" t="s">
        <v>100</v>
      </c>
      <c r="E94" s="14"/>
      <c r="F94" s="14"/>
      <c r="G94" s="14">
        <f t="shared" si="1"/>
        <v>0</v>
      </c>
    </row>
    <row r="95" spans="2:7" x14ac:dyDescent="0.4">
      <c r="B95" s="12"/>
      <c r="C95" s="12"/>
      <c r="D95" s="13" t="s">
        <v>101</v>
      </c>
      <c r="E95" s="14"/>
      <c r="F95" s="14"/>
      <c r="G95" s="14">
        <f t="shared" si="1"/>
        <v>0</v>
      </c>
    </row>
    <row r="96" spans="2:7" x14ac:dyDescent="0.4">
      <c r="B96" s="12"/>
      <c r="C96" s="12"/>
      <c r="D96" s="13" t="s">
        <v>102</v>
      </c>
      <c r="E96" s="14"/>
      <c r="F96" s="14"/>
      <c r="G96" s="14">
        <f t="shared" si="1"/>
        <v>0</v>
      </c>
    </row>
    <row r="97" spans="2:7" x14ac:dyDescent="0.4">
      <c r="B97" s="12"/>
      <c r="C97" s="12"/>
      <c r="D97" s="13" t="s">
        <v>103</v>
      </c>
      <c r="E97" s="14"/>
      <c r="F97" s="14"/>
      <c r="G97" s="14">
        <f t="shared" si="1"/>
        <v>0</v>
      </c>
    </row>
    <row r="98" spans="2:7" x14ac:dyDescent="0.4">
      <c r="B98" s="12"/>
      <c r="C98" s="12"/>
      <c r="D98" s="13" t="s">
        <v>104</v>
      </c>
      <c r="E98" s="14"/>
      <c r="F98" s="14"/>
      <c r="G98" s="14">
        <f t="shared" si="1"/>
        <v>0</v>
      </c>
    </row>
    <row r="99" spans="2:7" x14ac:dyDescent="0.4">
      <c r="B99" s="12"/>
      <c r="C99" s="12"/>
      <c r="D99" s="13" t="s">
        <v>105</v>
      </c>
      <c r="E99" s="14"/>
      <c r="F99" s="14"/>
      <c r="G99" s="14">
        <f t="shared" si="1"/>
        <v>0</v>
      </c>
    </row>
    <row r="100" spans="2:7" x14ac:dyDescent="0.4">
      <c r="B100" s="12"/>
      <c r="C100" s="12"/>
      <c r="D100" s="13" t="s">
        <v>106</v>
      </c>
      <c r="E100" s="14"/>
      <c r="F100" s="14"/>
      <c r="G100" s="14">
        <f t="shared" si="1"/>
        <v>0</v>
      </c>
    </row>
    <row r="101" spans="2:7" x14ac:dyDescent="0.4">
      <c r="B101" s="12"/>
      <c r="C101" s="12"/>
      <c r="D101" s="13" t="s">
        <v>107</v>
      </c>
      <c r="E101" s="14"/>
      <c r="F101" s="14"/>
      <c r="G101" s="14">
        <f t="shared" si="1"/>
        <v>0</v>
      </c>
    </row>
    <row r="102" spans="2:7" x14ac:dyDescent="0.4">
      <c r="B102" s="12"/>
      <c r="C102" s="12"/>
      <c r="D102" s="13" t="s">
        <v>108</v>
      </c>
      <c r="E102" s="14"/>
      <c r="F102" s="14"/>
      <c r="G102" s="14">
        <f t="shared" si="1"/>
        <v>0</v>
      </c>
    </row>
    <row r="103" spans="2:7" x14ac:dyDescent="0.4">
      <c r="B103" s="12"/>
      <c r="C103" s="15"/>
      <c r="D103" s="16" t="s">
        <v>109</v>
      </c>
      <c r="E103" s="17">
        <f>+E89+E90+E91+E97+E98+E99+E100+E101+E102</f>
        <v>0</v>
      </c>
      <c r="F103" s="17">
        <f>+F89+F90+F91+F97+F98+F99+F100+F101+F102</f>
        <v>0</v>
      </c>
      <c r="G103" s="17">
        <f t="shared" si="1"/>
        <v>0</v>
      </c>
    </row>
    <row r="104" spans="2:7" x14ac:dyDescent="0.4">
      <c r="B104" s="15"/>
      <c r="C104" s="24" t="s">
        <v>110</v>
      </c>
      <c r="D104" s="25"/>
      <c r="E104" s="26">
        <f xml:space="preserve"> +E88 - E103</f>
        <v>74381</v>
      </c>
      <c r="F104" s="26">
        <f xml:space="preserve"> +F88 - F103</f>
        <v>0</v>
      </c>
      <c r="G104" s="26">
        <f t="shared" si="1"/>
        <v>74381</v>
      </c>
    </row>
    <row r="105" spans="2:7" x14ac:dyDescent="0.4">
      <c r="B105" s="18" t="s">
        <v>111</v>
      </c>
      <c r="C105" s="27"/>
      <c r="D105" s="28"/>
      <c r="E105" s="29">
        <f xml:space="preserve"> +E77 +E104</f>
        <v>100</v>
      </c>
      <c r="F105" s="29">
        <f xml:space="preserve"> +F77 +F104</f>
        <v>-11712</v>
      </c>
      <c r="G105" s="29">
        <f t="shared" si="1"/>
        <v>11812</v>
      </c>
    </row>
    <row r="106" spans="2:7" x14ac:dyDescent="0.4">
      <c r="B106" s="30" t="s">
        <v>112</v>
      </c>
      <c r="C106" s="27" t="s">
        <v>113</v>
      </c>
      <c r="D106" s="28"/>
      <c r="E106" s="29">
        <v>98598</v>
      </c>
      <c r="F106" s="29">
        <v>110310</v>
      </c>
      <c r="G106" s="29">
        <f t="shared" si="1"/>
        <v>-11712</v>
      </c>
    </row>
    <row r="107" spans="2:7" x14ac:dyDescent="0.4">
      <c r="B107" s="31"/>
      <c r="C107" s="27" t="s">
        <v>114</v>
      </c>
      <c r="D107" s="28"/>
      <c r="E107" s="29">
        <f xml:space="preserve"> +E105 +E106</f>
        <v>98698</v>
      </c>
      <c r="F107" s="29">
        <f xml:space="preserve"> +F105 +F106</f>
        <v>98598</v>
      </c>
      <c r="G107" s="29">
        <f t="shared" si="1"/>
        <v>100</v>
      </c>
    </row>
    <row r="108" spans="2:7" x14ac:dyDescent="0.4">
      <c r="B108" s="31"/>
      <c r="C108" s="27" t="s">
        <v>115</v>
      </c>
      <c r="D108" s="28"/>
      <c r="E108" s="29"/>
      <c r="F108" s="29"/>
      <c r="G108" s="29">
        <f t="shared" si="1"/>
        <v>0</v>
      </c>
    </row>
    <row r="109" spans="2:7" x14ac:dyDescent="0.4">
      <c r="B109" s="31"/>
      <c r="C109" s="27" t="s">
        <v>116</v>
      </c>
      <c r="D109" s="28"/>
      <c r="E109" s="29"/>
      <c r="F109" s="29"/>
      <c r="G109" s="29">
        <f t="shared" si="1"/>
        <v>0</v>
      </c>
    </row>
    <row r="110" spans="2:7" x14ac:dyDescent="0.4">
      <c r="B110" s="31"/>
      <c r="C110" s="27" t="s">
        <v>117</v>
      </c>
      <c r="D110" s="28"/>
      <c r="E110" s="29"/>
      <c r="F110" s="29"/>
      <c r="G110" s="29">
        <f t="shared" si="1"/>
        <v>0</v>
      </c>
    </row>
    <row r="111" spans="2:7" x14ac:dyDescent="0.4">
      <c r="B111" s="32"/>
      <c r="C111" s="27" t="s">
        <v>118</v>
      </c>
      <c r="D111" s="28"/>
      <c r="E111" s="29">
        <f xml:space="preserve"> +E107 +E108 +E109 - E110</f>
        <v>98698</v>
      </c>
      <c r="F111" s="29">
        <f xml:space="preserve"> +F107 +F108 +F109 - F110</f>
        <v>98598</v>
      </c>
      <c r="G111" s="29">
        <f t="shared" si="1"/>
        <v>100</v>
      </c>
    </row>
  </sheetData>
  <mergeCells count="13">
    <mergeCell ref="B106:B111"/>
    <mergeCell ref="B64:B76"/>
    <mergeCell ref="C64:C70"/>
    <mergeCell ref="C71:C75"/>
    <mergeCell ref="B78:B104"/>
    <mergeCell ref="C78:C88"/>
    <mergeCell ref="C89:C103"/>
    <mergeCell ref="B2:G2"/>
    <mergeCell ref="B3:G3"/>
    <mergeCell ref="B5:D5"/>
    <mergeCell ref="B6:B63"/>
    <mergeCell ref="C6:C21"/>
    <mergeCell ref="C22:C62"/>
  </mergeCells>
  <phoneticPr fontId="2"/>
  <pageMargins left="0.7" right="0.7" top="0.75" bottom="0.75" header="0.3" footer="0.3"/>
  <pageSetup paperSize="9" fitToHeight="0" orientation="portrait" verticalDpi="0" r:id="rId1"/>
  <headerFooter>
    <oddHeader>&amp;L社会福祉法人山宮保育会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光の森こども園</vt:lpstr>
      <vt:lpstr>本部</vt:lpstr>
      <vt:lpstr>光の森こども園!Print_Titles</vt:lpstr>
      <vt:lpstr>本部!Print_Titles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okamoto@sunpis.com</dc:creator>
  <cp:lastModifiedBy>okamoto@sunpis.com</cp:lastModifiedBy>
  <dcterms:created xsi:type="dcterms:W3CDTF">2024-10-15T00:20:41Z</dcterms:created>
  <dcterms:modified xsi:type="dcterms:W3CDTF">2024-10-15T00:20:42Z</dcterms:modified>
</cp:coreProperties>
</file>