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B19FCB44-A960-4302-A518-2129D58214BB}" xr6:coauthVersionLast="47" xr6:coauthVersionMax="47" xr10:uidLastSave="{00000000-0000-0000-0000-000000000000}"/>
  <bookViews>
    <workbookView xWindow="-120" yWindow="-120" windowWidth="20730" windowHeight="11310" xr2:uid="{670C428F-BD0E-45AA-ABF5-A8E2F0E23B25}"/>
  </bookViews>
  <sheets>
    <sheet name="光の森こども園" sheetId="1" r:id="rId1"/>
  </sheets>
  <definedNames>
    <definedName name="_xlnm.Print_Titles" localSheetId="0">光の森こども園!$1:$6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G76" i="1" s="1"/>
  <c r="I76" i="1" s="1"/>
  <c r="G75" i="1"/>
  <c r="I75" i="1" s="1"/>
  <c r="G74" i="1"/>
  <c r="I74" i="1" s="1"/>
  <c r="H73" i="1"/>
  <c r="H76" i="1" s="1"/>
  <c r="F73" i="1"/>
  <c r="F76" i="1" s="1"/>
  <c r="E73" i="1"/>
  <c r="G72" i="1"/>
  <c r="I72" i="1" s="1"/>
  <c r="F71" i="1"/>
  <c r="F77" i="1" s="1"/>
  <c r="E71" i="1"/>
  <c r="E77" i="1" s="1"/>
  <c r="G70" i="1"/>
  <c r="I70" i="1" s="1"/>
  <c r="G69" i="1"/>
  <c r="I69" i="1" s="1"/>
  <c r="G68" i="1"/>
  <c r="I68" i="1" s="1"/>
  <c r="H67" i="1"/>
  <c r="H71" i="1" s="1"/>
  <c r="H77" i="1" s="1"/>
  <c r="F67" i="1"/>
  <c r="E67" i="1"/>
  <c r="G67" i="1" s="1"/>
  <c r="I67" i="1" s="1"/>
  <c r="I66" i="1"/>
  <c r="G66" i="1"/>
  <c r="G65" i="1"/>
  <c r="I65" i="1" s="1"/>
  <c r="G62" i="1"/>
  <c r="I62" i="1" s="1"/>
  <c r="I61" i="1"/>
  <c r="G61" i="1"/>
  <c r="G60" i="1"/>
  <c r="I60" i="1" s="1"/>
  <c r="I59" i="1"/>
  <c r="G59" i="1"/>
  <c r="G58" i="1"/>
  <c r="I58" i="1" s="1"/>
  <c r="I57" i="1"/>
  <c r="G57" i="1"/>
  <c r="G56" i="1"/>
  <c r="I56" i="1" s="1"/>
  <c r="I55" i="1"/>
  <c r="G55" i="1"/>
  <c r="G54" i="1"/>
  <c r="I54" i="1" s="1"/>
  <c r="I53" i="1"/>
  <c r="G53" i="1"/>
  <c r="G52" i="1"/>
  <c r="I52" i="1" s="1"/>
  <c r="I51" i="1"/>
  <c r="G51" i="1"/>
  <c r="G50" i="1"/>
  <c r="I50" i="1" s="1"/>
  <c r="I49" i="1"/>
  <c r="G49" i="1"/>
  <c r="G48" i="1"/>
  <c r="I48" i="1" s="1"/>
  <c r="I47" i="1"/>
  <c r="G47" i="1"/>
  <c r="G46" i="1"/>
  <c r="I46" i="1" s="1"/>
  <c r="I45" i="1"/>
  <c r="G45" i="1"/>
  <c r="G44" i="1"/>
  <c r="I44" i="1" s="1"/>
  <c r="H43" i="1"/>
  <c r="F43" i="1"/>
  <c r="E43" i="1"/>
  <c r="G43" i="1" s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H32" i="1"/>
  <c r="F32" i="1"/>
  <c r="G32" i="1" s="1"/>
  <c r="I32" i="1" s="1"/>
  <c r="E32" i="1"/>
  <c r="G31" i="1"/>
  <c r="I31" i="1" s="1"/>
  <c r="I30" i="1"/>
  <c r="G30" i="1"/>
  <c r="G29" i="1"/>
  <c r="I29" i="1" s="1"/>
  <c r="I28" i="1"/>
  <c r="G28" i="1"/>
  <c r="G27" i="1"/>
  <c r="I27" i="1" s="1"/>
  <c r="I26" i="1"/>
  <c r="G26" i="1"/>
  <c r="G25" i="1"/>
  <c r="I25" i="1" s="1"/>
  <c r="I24" i="1"/>
  <c r="G24" i="1"/>
  <c r="H23" i="1"/>
  <c r="H63" i="1" s="1"/>
  <c r="G23" i="1"/>
  <c r="I23" i="1" s="1"/>
  <c r="F23" i="1"/>
  <c r="E23" i="1"/>
  <c r="E63" i="1" s="1"/>
  <c r="I21" i="1"/>
  <c r="G21" i="1"/>
  <c r="G20" i="1"/>
  <c r="I20" i="1" s="1"/>
  <c r="I19" i="1"/>
  <c r="G19" i="1"/>
  <c r="G18" i="1"/>
  <c r="I18" i="1" s="1"/>
  <c r="I17" i="1"/>
  <c r="G17" i="1"/>
  <c r="H16" i="1"/>
  <c r="H7" i="1" s="1"/>
  <c r="H22" i="1" s="1"/>
  <c r="H64" i="1" s="1"/>
  <c r="H78" i="1" s="1"/>
  <c r="G16" i="1"/>
  <c r="I16" i="1" s="1"/>
  <c r="F16" i="1"/>
  <c r="E16" i="1"/>
  <c r="G15" i="1"/>
  <c r="I15" i="1" s="1"/>
  <c r="G14" i="1"/>
  <c r="I14" i="1" s="1"/>
  <c r="G13" i="1"/>
  <c r="I13" i="1" s="1"/>
  <c r="H12" i="1"/>
  <c r="F12" i="1"/>
  <c r="G12" i="1" s="1"/>
  <c r="I12" i="1" s="1"/>
  <c r="E12" i="1"/>
  <c r="G11" i="1"/>
  <c r="I11" i="1" s="1"/>
  <c r="I10" i="1"/>
  <c r="G10" i="1"/>
  <c r="G9" i="1"/>
  <c r="I9" i="1" s="1"/>
  <c r="H8" i="1"/>
  <c r="F8" i="1"/>
  <c r="E8" i="1"/>
  <c r="G8" i="1" s="1"/>
  <c r="I8" i="1" s="1"/>
  <c r="F7" i="1"/>
  <c r="F22" i="1" s="1"/>
  <c r="G77" i="1" l="1"/>
  <c r="E7" i="1"/>
  <c r="F63" i="1"/>
  <c r="F64" i="1" s="1"/>
  <c r="F78" i="1" s="1"/>
  <c r="G73" i="1"/>
  <c r="I73" i="1" s="1"/>
  <c r="G71" i="1"/>
  <c r="I71" i="1" s="1"/>
  <c r="I77" i="1" s="1"/>
  <c r="E22" i="1" l="1"/>
  <c r="G7" i="1"/>
  <c r="I7" i="1" s="1"/>
  <c r="G63" i="1"/>
  <c r="I63" i="1" s="1"/>
  <c r="E64" i="1" l="1"/>
  <c r="G22" i="1"/>
  <c r="I22" i="1" s="1"/>
  <c r="I64" i="1" s="1"/>
  <c r="I78" i="1" s="1"/>
  <c r="G64" i="1" l="1"/>
  <c r="E78" i="1"/>
  <c r="G78" i="1" s="1"/>
</calcChain>
</file>

<file path=xl/sharedStrings.xml><?xml version="1.0" encoding="utf-8"?>
<sst xmlns="http://schemas.openxmlformats.org/spreadsheetml/2006/main" count="89" uniqueCount="86">
  <si>
    <t>別紙３（⑪）</t>
    <rPh sb="0" eb="2">
      <t>ベッシ</t>
    </rPh>
    <phoneticPr fontId="3"/>
  </si>
  <si>
    <t>光の森こども園  事業活動明細書</t>
    <phoneticPr fontId="3"/>
  </si>
  <si>
    <t>（自）令和5年4月1日  （至）令和6年3月31日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</si>
  <si>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</si>
  <si>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</si>
  <si>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</si>
  <si>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</si>
  <si>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</si>
  <si>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</si>
  <si>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地域子育て支援拠点事業_光の森こども園子育て支援センター</t>
    <phoneticPr fontId="2"/>
  </si>
  <si>
    <t>幼保連携型認定こども園_光の森こども園</t>
  </si>
  <si>
    <t>サービス活動増減の部</t>
  </si>
  <si>
    <t>収益</t>
  </si>
  <si>
    <t>保育事業収益</t>
  </si>
  <si>
    <t>　施設型給付費収益</t>
  </si>
  <si>
    <t>　　施設型給付費収益</t>
  </si>
  <si>
    <t>　　利用者負担金収益</t>
  </si>
  <si>
    <t>　委託費収益</t>
  </si>
  <si>
    <t>　利用者等利用料収益</t>
  </si>
  <si>
    <t>　　利用者等利用料収益（公費）</t>
  </si>
  <si>
    <t>　　利用者等利用料収益（一般）</t>
  </si>
  <si>
    <t>　　その他の利用料収益</t>
  </si>
  <si>
    <t>　その他の事業収益</t>
  </si>
  <si>
    <t>　　補助金事業収益</t>
  </si>
  <si>
    <t>　　受託事業収益</t>
  </si>
  <si>
    <t>　　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</si>
  <si>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</si>
  <si>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</si>
  <si>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</si>
  <si>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</si>
  <si>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</si>
  <si>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</si>
  <si>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</si>
  <si>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</si>
  <si>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</si>
  <si>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</si>
  <si>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</si>
  <si>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</si>
  <si>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</si>
  <si>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</si>
  <si>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</si>
  <si>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保健衛生費</t>
  </si>
  <si>
    <t>　保育材料費</t>
  </si>
  <si>
    <t>　水道光熱費</t>
  </si>
  <si>
    <t>　燃料費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</si>
  <si>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</si>
  <si>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</si>
  <si>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</si>
  <si>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</si>
  <si>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</si>
  <si>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</si>
  <si>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</si>
  <si>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</si>
  <si>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</si>
  <si>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</si>
  <si>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</si>
  <si>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</si>
  <si>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</si>
  <si>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</si>
  <si>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</si>
  <si>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</si>
  <si>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</si>
  <si>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</si>
  <si>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</si>
  <si>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保守料</t>
  </si>
  <si>
    <t>減価償却費</t>
  </si>
  <si>
    <t>国庫補助金等特別積立金取崩額</t>
  </si>
  <si>
    <t>徴収不能額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</si>
  <si>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</si>
  <si>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</si>
  <si>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</si>
  <si>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</si>
  <si>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</si>
  <si>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</si>
  <si>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</si>
  <si>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</si>
  <si>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</si>
  <si>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</si>
  <si>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</si>
  <si>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</si>
  <si>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その他のサービス活動外費用</t>
  </si>
  <si>
    <t>　利用者等外給食費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</si>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</sst>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9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</cellXfs>
  <cellStyles count="3">
    <cellStyle name="標準" xfId="0" builtinId="0"/>
    <cellStyle name="標準 2" xfId="2" xr:uid="{42EF2134-7872-4C77-9F61-9A7856106B61}"/>
    <cellStyle name="標準 3" xfId="1" xr:uid="{B26E5F1C-373A-41DF-8358-C181C3D388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39EF6-E7C0-4E64-9A30-CA8C246F5F75}">
  <sheetPr>
    <pageSetUpPr fitToPage="1"/>
  </sheetPr>
  <dimension ref="B1:I78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1" spans="2:9" ht="21" x14ac:dyDescent="0.4">
      <c r="B1" s="1"/>
      <c r="C1" s="1"/>
      <c r="D1" s="1"/>
      <c r="E1" s="1"/>
      <c r="F1" s="1"/>
      <c r="H1" s="2"/>
      <c r="I1" s="3" t="s">
        <v>0</v>
      </c>
    </row>
    <row r="2" spans="2:9" ht="21" x14ac:dyDescent="0.4">
      <c r="B2" s="4" t="s">
        <v>1</v>
      </c>
      <c r="C2" s="4"/>
      <c r="D2" s="4"/>
      <c r="E2" s="4"/>
      <c r="F2" s="4"/>
      <c r="G2" s="4"/>
      <c r="H2" s="4"/>
      <c r="I2" s="4"/>
    </row>
    <row r="3" spans="2:9" ht="21" x14ac:dyDescent="0.4">
      <c r="B3" s="5" t="s">
        <v>2</v>
      </c>
      <c r="C3" s="5"/>
      <c r="D3" s="5"/>
      <c r="E3" s="5"/>
      <c r="F3" s="5"/>
      <c r="G3" s="5"/>
      <c r="H3" s="5"/>
      <c r="I3" s="5"/>
    </row>
    <row r="4" spans="2:9" x14ac:dyDescent="0.4">
      <c r="B4" s="6"/>
      <c r="C4" s="6"/>
      <c r="D4" s="6"/>
      <c r="E4" s="6"/>
      <c r="F4" s="6"/>
      <c r="G4" s="7"/>
      <c r="H4" s="7"/>
      <c r="I4" s="6" t="s">
        <v>3</v>
      </c>
    </row>
    <row r="5" spans="2:9" x14ac:dyDescent="0.4">
      <c r="B5" s="8" t="s">
        <v>4</v>
      </c>
      <c r="C5" s="9"/>
      <c r="D5" s="10"/>
      <c r="E5" s="11" t="s">
        <v>5</v>
      </c>
      <c r="F5" s="12"/>
      <c r="G5" s="13" t="s">
        <v>6</v>
      </c>
      <c r="H5" s="13" t="s">
        <v>7</v>
      </c>
      <c r="I5" s="13" t="s">
        <v>8</v>
      </c>
    </row>
    <row r="6" spans="2:9" ht="71.25" x14ac:dyDescent="0.4">
      <c r="B6" s="14"/>
      <c r="C6" s="15"/>
      <c r="D6" s="16"/>
      <c r="E6" s="17" t="s">
        <v>9</v>
      </c>
      <c r="F6" s="18" t="s">
        <v>10</v>
      </c>
      <c r="G6" s="19"/>
      <c r="H6" s="19"/>
      <c r="I6" s="19"/>
    </row>
    <row r="7" spans="2:9" x14ac:dyDescent="0.4">
      <c r="B7" s="20" t="s">
        <v>11</v>
      </c>
      <c r="C7" s="20" t="s">
        <v>12</v>
      </c>
      <c r="D7" s="21" t="s">
        <v>13</v>
      </c>
      <c r="E7" s="22">
        <f>+E8+E11+E12+E16</f>
        <v>8750400</v>
      </c>
      <c r="F7" s="22">
        <f>+F8+F11+F12+F16</f>
        <v>154185490</v>
      </c>
      <c r="G7" s="22">
        <f>+E7+F7</f>
        <v>162935890</v>
      </c>
      <c r="H7" s="22">
        <f>+H8+H11+H12+H16</f>
        <v>0</v>
      </c>
      <c r="I7" s="22">
        <f>G7-ABS(H7)</f>
        <v>162935890</v>
      </c>
    </row>
    <row r="8" spans="2:9" x14ac:dyDescent="0.4">
      <c r="B8" s="23"/>
      <c r="C8" s="23"/>
      <c r="D8" s="24" t="s">
        <v>14</v>
      </c>
      <c r="E8" s="25">
        <f>+E9+E10</f>
        <v>0</v>
      </c>
      <c r="F8" s="25">
        <f>+F9+F10</f>
        <v>141387790</v>
      </c>
      <c r="G8" s="25">
        <f t="shared" ref="G8:G71" si="0">+E8+F8</f>
        <v>141387790</v>
      </c>
      <c r="H8" s="25">
        <f>+H9+H10</f>
        <v>0</v>
      </c>
      <c r="I8" s="25">
        <f t="shared" ref="I8:I71" si="1">G8-ABS(H8)</f>
        <v>141387790</v>
      </c>
    </row>
    <row r="9" spans="2:9" x14ac:dyDescent="0.4">
      <c r="B9" s="23"/>
      <c r="C9" s="23"/>
      <c r="D9" s="24" t="s">
        <v>15</v>
      </c>
      <c r="E9" s="25"/>
      <c r="F9" s="25">
        <v>135952090</v>
      </c>
      <c r="G9" s="25">
        <f t="shared" si="0"/>
        <v>135952090</v>
      </c>
      <c r="H9" s="25"/>
      <c r="I9" s="25">
        <f t="shared" si="1"/>
        <v>135952090</v>
      </c>
    </row>
    <row r="10" spans="2:9" x14ac:dyDescent="0.4">
      <c r="B10" s="23"/>
      <c r="C10" s="23"/>
      <c r="D10" s="24" t="s">
        <v>16</v>
      </c>
      <c r="E10" s="25"/>
      <c r="F10" s="25">
        <v>5435700</v>
      </c>
      <c r="G10" s="25">
        <f t="shared" si="0"/>
        <v>5435700</v>
      </c>
      <c r="H10" s="25"/>
      <c r="I10" s="25">
        <f t="shared" si="1"/>
        <v>5435700</v>
      </c>
    </row>
    <row r="11" spans="2:9" x14ac:dyDescent="0.4">
      <c r="B11" s="23"/>
      <c r="C11" s="23"/>
      <c r="D11" s="24" t="s">
        <v>17</v>
      </c>
      <c r="E11" s="25"/>
      <c r="F11" s="25"/>
      <c r="G11" s="25">
        <f t="shared" si="0"/>
        <v>0</v>
      </c>
      <c r="H11" s="25"/>
      <c r="I11" s="25">
        <f t="shared" si="1"/>
        <v>0</v>
      </c>
    </row>
    <row r="12" spans="2:9" x14ac:dyDescent="0.4">
      <c r="B12" s="23"/>
      <c r="C12" s="23"/>
      <c r="D12" s="24" t="s">
        <v>18</v>
      </c>
      <c r="E12" s="25">
        <f>+E13+E14+E15</f>
        <v>0</v>
      </c>
      <c r="F12" s="25">
        <f>+F13+F14+F15</f>
        <v>3967550</v>
      </c>
      <c r="G12" s="25">
        <f t="shared" si="0"/>
        <v>3967550</v>
      </c>
      <c r="H12" s="25">
        <f>+H13+H14+H15</f>
        <v>0</v>
      </c>
      <c r="I12" s="25">
        <f t="shared" si="1"/>
        <v>3967550</v>
      </c>
    </row>
    <row r="13" spans="2:9" x14ac:dyDescent="0.4">
      <c r="B13" s="23"/>
      <c r="C13" s="23"/>
      <c r="D13" s="24" t="s">
        <v>19</v>
      </c>
      <c r="E13" s="25"/>
      <c r="F13" s="25">
        <v>770800</v>
      </c>
      <c r="G13" s="25">
        <f t="shared" si="0"/>
        <v>770800</v>
      </c>
      <c r="H13" s="25"/>
      <c r="I13" s="25">
        <f t="shared" si="1"/>
        <v>770800</v>
      </c>
    </row>
    <row r="14" spans="2:9" x14ac:dyDescent="0.4">
      <c r="B14" s="23"/>
      <c r="C14" s="23"/>
      <c r="D14" s="24" t="s">
        <v>20</v>
      </c>
      <c r="E14" s="25"/>
      <c r="F14" s="25">
        <v>3196750</v>
      </c>
      <c r="G14" s="25">
        <f t="shared" si="0"/>
        <v>3196750</v>
      </c>
      <c r="H14" s="25"/>
      <c r="I14" s="25">
        <f t="shared" si="1"/>
        <v>3196750</v>
      </c>
    </row>
    <row r="15" spans="2:9" x14ac:dyDescent="0.4">
      <c r="B15" s="23"/>
      <c r="C15" s="23"/>
      <c r="D15" s="24" t="s">
        <v>21</v>
      </c>
      <c r="E15" s="25"/>
      <c r="F15" s="25"/>
      <c r="G15" s="25">
        <f t="shared" si="0"/>
        <v>0</v>
      </c>
      <c r="H15" s="25"/>
      <c r="I15" s="25">
        <f t="shared" si="1"/>
        <v>0</v>
      </c>
    </row>
    <row r="16" spans="2:9" x14ac:dyDescent="0.4">
      <c r="B16" s="23"/>
      <c r="C16" s="23"/>
      <c r="D16" s="24" t="s">
        <v>22</v>
      </c>
      <c r="E16" s="25">
        <f>+E17+E18+E19</f>
        <v>8750400</v>
      </c>
      <c r="F16" s="25">
        <f>+F17+F18+F19</f>
        <v>8830150</v>
      </c>
      <c r="G16" s="25">
        <f t="shared" si="0"/>
        <v>17580550</v>
      </c>
      <c r="H16" s="25">
        <f>+H17+H18+H19</f>
        <v>0</v>
      </c>
      <c r="I16" s="25">
        <f t="shared" si="1"/>
        <v>17580550</v>
      </c>
    </row>
    <row r="17" spans="2:9" x14ac:dyDescent="0.4">
      <c r="B17" s="23"/>
      <c r="C17" s="23"/>
      <c r="D17" s="24" t="s">
        <v>23</v>
      </c>
      <c r="E17" s="25"/>
      <c r="F17" s="25">
        <v>4685400</v>
      </c>
      <c r="G17" s="25">
        <f t="shared" si="0"/>
        <v>4685400</v>
      </c>
      <c r="H17" s="25"/>
      <c r="I17" s="25">
        <f t="shared" si="1"/>
        <v>4685400</v>
      </c>
    </row>
    <row r="18" spans="2:9" x14ac:dyDescent="0.4">
      <c r="B18" s="23"/>
      <c r="C18" s="23"/>
      <c r="D18" s="24" t="s">
        <v>24</v>
      </c>
      <c r="E18" s="25">
        <v>8750400</v>
      </c>
      <c r="F18" s="25">
        <v>170300</v>
      </c>
      <c r="G18" s="25">
        <f t="shared" si="0"/>
        <v>8920700</v>
      </c>
      <c r="H18" s="25"/>
      <c r="I18" s="25">
        <f t="shared" si="1"/>
        <v>8920700</v>
      </c>
    </row>
    <row r="19" spans="2:9" x14ac:dyDescent="0.4">
      <c r="B19" s="23"/>
      <c r="C19" s="23"/>
      <c r="D19" s="24" t="s">
        <v>25</v>
      </c>
      <c r="E19" s="25"/>
      <c r="F19" s="25">
        <v>3974450</v>
      </c>
      <c r="G19" s="25">
        <f t="shared" si="0"/>
        <v>3974450</v>
      </c>
      <c r="H19" s="25"/>
      <c r="I19" s="25">
        <f t="shared" si="1"/>
        <v>3974450</v>
      </c>
    </row>
    <row r="20" spans="2:9" x14ac:dyDescent="0.4">
      <c r="B20" s="23"/>
      <c r="C20" s="23"/>
      <c r="D20" s="24" t="s">
        <v>26</v>
      </c>
      <c r="E20" s="25"/>
      <c r="F20" s="25">
        <v>62480</v>
      </c>
      <c r="G20" s="25">
        <f t="shared" si="0"/>
        <v>62480</v>
      </c>
      <c r="H20" s="25"/>
      <c r="I20" s="25">
        <f t="shared" si="1"/>
        <v>62480</v>
      </c>
    </row>
    <row r="21" spans="2:9" x14ac:dyDescent="0.4">
      <c r="B21" s="23"/>
      <c r="C21" s="23"/>
      <c r="D21" s="24" t="s">
        <v>27</v>
      </c>
      <c r="E21" s="25"/>
      <c r="F21" s="25"/>
      <c r="G21" s="25">
        <f t="shared" si="0"/>
        <v>0</v>
      </c>
      <c r="H21" s="25"/>
      <c r="I21" s="25">
        <f t="shared" si="1"/>
        <v>0</v>
      </c>
    </row>
    <row r="22" spans="2:9" x14ac:dyDescent="0.4">
      <c r="B22" s="23"/>
      <c r="C22" s="26"/>
      <c r="D22" s="27" t="s">
        <v>28</v>
      </c>
      <c r="E22" s="28">
        <f>+E7+E20+E21</f>
        <v>8750400</v>
      </c>
      <c r="F22" s="28">
        <f>+F7+F20+F21</f>
        <v>154247970</v>
      </c>
      <c r="G22" s="28">
        <f t="shared" si="0"/>
        <v>162998370</v>
      </c>
      <c r="H22" s="28">
        <f>+H7+H20+H21</f>
        <v>0</v>
      </c>
      <c r="I22" s="28">
        <f t="shared" si="1"/>
        <v>162998370</v>
      </c>
    </row>
    <row r="23" spans="2:9" x14ac:dyDescent="0.4">
      <c r="B23" s="23"/>
      <c r="C23" s="20" t="s">
        <v>29</v>
      </c>
      <c r="D23" s="24" t="s">
        <v>30</v>
      </c>
      <c r="E23" s="25">
        <f>+E24+E25+E26+E27+E28+E29+E30+E31</f>
        <v>9924749</v>
      </c>
      <c r="F23" s="25">
        <f>+F24+F25+F26+F27+F28+F29+F30+F31</f>
        <v>92284246</v>
      </c>
      <c r="G23" s="25">
        <f t="shared" si="0"/>
        <v>102208995</v>
      </c>
      <c r="H23" s="25">
        <f>+H24+H25+H26+H27+H28+H29+H30+H31</f>
        <v>0</v>
      </c>
      <c r="I23" s="25">
        <f t="shared" si="1"/>
        <v>102208995</v>
      </c>
    </row>
    <row r="24" spans="2:9" x14ac:dyDescent="0.4">
      <c r="B24" s="23"/>
      <c r="C24" s="23"/>
      <c r="D24" s="24" t="s">
        <v>31</v>
      </c>
      <c r="E24" s="25"/>
      <c r="F24" s="25"/>
      <c r="G24" s="25">
        <f t="shared" si="0"/>
        <v>0</v>
      </c>
      <c r="H24" s="25"/>
      <c r="I24" s="25">
        <f t="shared" si="1"/>
        <v>0</v>
      </c>
    </row>
    <row r="25" spans="2:9" x14ac:dyDescent="0.4">
      <c r="B25" s="23"/>
      <c r="C25" s="23"/>
      <c r="D25" s="24" t="s">
        <v>32</v>
      </c>
      <c r="E25" s="25">
        <v>6962033</v>
      </c>
      <c r="F25" s="25">
        <v>55278033</v>
      </c>
      <c r="G25" s="25">
        <f t="shared" si="0"/>
        <v>62240066</v>
      </c>
      <c r="H25" s="25"/>
      <c r="I25" s="25">
        <f t="shared" si="1"/>
        <v>62240066</v>
      </c>
    </row>
    <row r="26" spans="2:9" x14ac:dyDescent="0.4">
      <c r="B26" s="23"/>
      <c r="C26" s="23"/>
      <c r="D26" s="24" t="s">
        <v>33</v>
      </c>
      <c r="E26" s="25">
        <v>1706120</v>
      </c>
      <c r="F26" s="25">
        <v>7524216</v>
      </c>
      <c r="G26" s="25">
        <f t="shared" si="0"/>
        <v>9230336</v>
      </c>
      <c r="H26" s="25"/>
      <c r="I26" s="25">
        <f t="shared" si="1"/>
        <v>9230336</v>
      </c>
    </row>
    <row r="27" spans="2:9" x14ac:dyDescent="0.4">
      <c r="B27" s="23"/>
      <c r="C27" s="23"/>
      <c r="D27" s="24" t="s">
        <v>34</v>
      </c>
      <c r="E27" s="25"/>
      <c r="F27" s="25"/>
      <c r="G27" s="25">
        <f t="shared" si="0"/>
        <v>0</v>
      </c>
      <c r="H27" s="25"/>
      <c r="I27" s="25">
        <f t="shared" si="1"/>
        <v>0</v>
      </c>
    </row>
    <row r="28" spans="2:9" x14ac:dyDescent="0.4">
      <c r="B28" s="23"/>
      <c r="C28" s="23"/>
      <c r="D28" s="24" t="s">
        <v>35</v>
      </c>
      <c r="E28" s="25"/>
      <c r="F28" s="25">
        <v>17754720</v>
      </c>
      <c r="G28" s="25">
        <f t="shared" si="0"/>
        <v>17754720</v>
      </c>
      <c r="H28" s="25"/>
      <c r="I28" s="25">
        <f t="shared" si="1"/>
        <v>17754720</v>
      </c>
    </row>
    <row r="29" spans="2:9" x14ac:dyDescent="0.4">
      <c r="B29" s="23"/>
      <c r="C29" s="23"/>
      <c r="D29" s="24" t="s">
        <v>36</v>
      </c>
      <c r="E29" s="25"/>
      <c r="F29" s="25"/>
      <c r="G29" s="25">
        <f t="shared" si="0"/>
        <v>0</v>
      </c>
      <c r="H29" s="25"/>
      <c r="I29" s="25">
        <f t="shared" si="1"/>
        <v>0</v>
      </c>
    </row>
    <row r="30" spans="2:9" x14ac:dyDescent="0.4">
      <c r="B30" s="23"/>
      <c r="C30" s="23"/>
      <c r="D30" s="24" t="s">
        <v>37</v>
      </c>
      <c r="E30" s="25"/>
      <c r="F30" s="25">
        <v>1909520</v>
      </c>
      <c r="G30" s="25">
        <f t="shared" si="0"/>
        <v>1909520</v>
      </c>
      <c r="H30" s="25"/>
      <c r="I30" s="25">
        <f t="shared" si="1"/>
        <v>1909520</v>
      </c>
    </row>
    <row r="31" spans="2:9" x14ac:dyDescent="0.4">
      <c r="B31" s="23"/>
      <c r="C31" s="23"/>
      <c r="D31" s="24" t="s">
        <v>38</v>
      </c>
      <c r="E31" s="25">
        <v>1256596</v>
      </c>
      <c r="F31" s="25">
        <v>9817757</v>
      </c>
      <c r="G31" s="25">
        <f t="shared" si="0"/>
        <v>11074353</v>
      </c>
      <c r="H31" s="25"/>
      <c r="I31" s="25">
        <f t="shared" si="1"/>
        <v>11074353</v>
      </c>
    </row>
    <row r="32" spans="2:9" x14ac:dyDescent="0.4">
      <c r="B32" s="23"/>
      <c r="C32" s="23"/>
      <c r="D32" s="24" t="s">
        <v>39</v>
      </c>
      <c r="E32" s="25">
        <f>+E33+E34+E35+E36+E37+E38+E39+E40+E41+E42</f>
        <v>431371</v>
      </c>
      <c r="F32" s="25">
        <f>+F33+F34+F35+F36+F37+F38+F39+F40+F41+F42</f>
        <v>20343282</v>
      </c>
      <c r="G32" s="25">
        <f t="shared" si="0"/>
        <v>20774653</v>
      </c>
      <c r="H32" s="25">
        <f>+H33+H34+H35+H36+H37+H38+H39+H40+H41+H42</f>
        <v>0</v>
      </c>
      <c r="I32" s="25">
        <f t="shared" si="1"/>
        <v>20774653</v>
      </c>
    </row>
    <row r="33" spans="2:9" x14ac:dyDescent="0.4">
      <c r="B33" s="23"/>
      <c r="C33" s="23"/>
      <c r="D33" s="24" t="s">
        <v>40</v>
      </c>
      <c r="E33" s="25">
        <v>49039</v>
      </c>
      <c r="F33" s="25">
        <v>7721395</v>
      </c>
      <c r="G33" s="25">
        <f t="shared" si="0"/>
        <v>7770434</v>
      </c>
      <c r="H33" s="25"/>
      <c r="I33" s="25">
        <f t="shared" si="1"/>
        <v>7770434</v>
      </c>
    </row>
    <row r="34" spans="2:9" x14ac:dyDescent="0.4">
      <c r="B34" s="23"/>
      <c r="C34" s="23"/>
      <c r="D34" s="24" t="s">
        <v>41</v>
      </c>
      <c r="E34" s="25"/>
      <c r="F34" s="25">
        <v>287512</v>
      </c>
      <c r="G34" s="25">
        <f t="shared" si="0"/>
        <v>287512</v>
      </c>
      <c r="H34" s="25"/>
      <c r="I34" s="25">
        <f t="shared" si="1"/>
        <v>287512</v>
      </c>
    </row>
    <row r="35" spans="2:9" x14ac:dyDescent="0.4">
      <c r="B35" s="23"/>
      <c r="C35" s="23"/>
      <c r="D35" s="24" t="s">
        <v>42</v>
      </c>
      <c r="E35" s="25">
        <v>129400</v>
      </c>
      <c r="F35" s="25">
        <v>3090960</v>
      </c>
      <c r="G35" s="25">
        <f t="shared" si="0"/>
        <v>3220360</v>
      </c>
      <c r="H35" s="25"/>
      <c r="I35" s="25">
        <f t="shared" si="1"/>
        <v>3220360</v>
      </c>
    </row>
    <row r="36" spans="2:9" x14ac:dyDescent="0.4">
      <c r="B36" s="23"/>
      <c r="C36" s="23"/>
      <c r="D36" s="24" t="s">
        <v>43</v>
      </c>
      <c r="E36" s="25">
        <v>111139</v>
      </c>
      <c r="F36" s="25">
        <v>2432761</v>
      </c>
      <c r="G36" s="25">
        <f t="shared" si="0"/>
        <v>2543900</v>
      </c>
      <c r="H36" s="25"/>
      <c r="I36" s="25">
        <f t="shared" si="1"/>
        <v>2543900</v>
      </c>
    </row>
    <row r="37" spans="2:9" x14ac:dyDescent="0.4">
      <c r="B37" s="23"/>
      <c r="C37" s="23"/>
      <c r="D37" s="24" t="s">
        <v>44</v>
      </c>
      <c r="E37" s="25"/>
      <c r="F37" s="25">
        <v>353000</v>
      </c>
      <c r="G37" s="25">
        <f t="shared" si="0"/>
        <v>353000</v>
      </c>
      <c r="H37" s="25"/>
      <c r="I37" s="25">
        <f t="shared" si="1"/>
        <v>353000</v>
      </c>
    </row>
    <row r="38" spans="2:9" x14ac:dyDescent="0.4">
      <c r="B38" s="23"/>
      <c r="C38" s="23"/>
      <c r="D38" s="24" t="s">
        <v>45</v>
      </c>
      <c r="E38" s="25">
        <v>141793</v>
      </c>
      <c r="F38" s="25">
        <v>2942388</v>
      </c>
      <c r="G38" s="25">
        <f t="shared" si="0"/>
        <v>3084181</v>
      </c>
      <c r="H38" s="25"/>
      <c r="I38" s="25">
        <f t="shared" si="1"/>
        <v>3084181</v>
      </c>
    </row>
    <row r="39" spans="2:9" x14ac:dyDescent="0.4">
      <c r="B39" s="23"/>
      <c r="C39" s="23"/>
      <c r="D39" s="24" t="s">
        <v>46</v>
      </c>
      <c r="E39" s="25"/>
      <c r="F39" s="25">
        <v>951027</v>
      </c>
      <c r="G39" s="25">
        <f t="shared" si="0"/>
        <v>951027</v>
      </c>
      <c r="H39" s="25"/>
      <c r="I39" s="25">
        <f t="shared" si="1"/>
        <v>951027</v>
      </c>
    </row>
    <row r="40" spans="2:9" x14ac:dyDescent="0.4">
      <c r="B40" s="23"/>
      <c r="C40" s="23"/>
      <c r="D40" s="24" t="s">
        <v>47</v>
      </c>
      <c r="E40" s="25"/>
      <c r="F40" s="25">
        <v>2018993</v>
      </c>
      <c r="G40" s="25">
        <f t="shared" si="0"/>
        <v>2018993</v>
      </c>
      <c r="H40" s="25"/>
      <c r="I40" s="25">
        <f t="shared" si="1"/>
        <v>2018993</v>
      </c>
    </row>
    <row r="41" spans="2:9" x14ac:dyDescent="0.4">
      <c r="B41" s="23"/>
      <c r="C41" s="23"/>
      <c r="D41" s="24" t="s">
        <v>48</v>
      </c>
      <c r="E41" s="25"/>
      <c r="F41" s="25">
        <v>527734</v>
      </c>
      <c r="G41" s="25">
        <f t="shared" si="0"/>
        <v>527734</v>
      </c>
      <c r="H41" s="25"/>
      <c r="I41" s="25">
        <f t="shared" si="1"/>
        <v>527734</v>
      </c>
    </row>
    <row r="42" spans="2:9" x14ac:dyDescent="0.4">
      <c r="B42" s="23"/>
      <c r="C42" s="23"/>
      <c r="D42" s="24" t="s">
        <v>49</v>
      </c>
      <c r="E42" s="25"/>
      <c r="F42" s="25">
        <v>17512</v>
      </c>
      <c r="G42" s="25">
        <f t="shared" si="0"/>
        <v>17512</v>
      </c>
      <c r="H42" s="25"/>
      <c r="I42" s="25">
        <f t="shared" si="1"/>
        <v>17512</v>
      </c>
    </row>
    <row r="43" spans="2:9" x14ac:dyDescent="0.4">
      <c r="B43" s="23"/>
      <c r="C43" s="23"/>
      <c r="D43" s="24" t="s">
        <v>50</v>
      </c>
      <c r="E43" s="25">
        <f>+E44+E45+E46+E47+E48+E49+E50+E51+E52+E53+E54+E55+E56+E57+E58</f>
        <v>43880</v>
      </c>
      <c r="F43" s="25">
        <f>+F44+F45+F46+F47+F48+F49+F50+F51+F52+F53+F54+F55+F56+F57+F58</f>
        <v>16057728</v>
      </c>
      <c r="G43" s="25">
        <f t="shared" si="0"/>
        <v>16101608</v>
      </c>
      <c r="H43" s="25">
        <f>+H44+H45+H46+H47+H48+H49+H50+H51+H52+H53+H54+H55+H56+H57+H58</f>
        <v>0</v>
      </c>
      <c r="I43" s="25">
        <f t="shared" si="1"/>
        <v>16101608</v>
      </c>
    </row>
    <row r="44" spans="2:9" x14ac:dyDescent="0.4">
      <c r="B44" s="23"/>
      <c r="C44" s="23"/>
      <c r="D44" s="24" t="s">
        <v>51</v>
      </c>
      <c r="E44" s="25"/>
      <c r="F44" s="25">
        <v>964940</v>
      </c>
      <c r="G44" s="25">
        <f t="shared" si="0"/>
        <v>964940</v>
      </c>
      <c r="H44" s="25"/>
      <c r="I44" s="25">
        <f t="shared" si="1"/>
        <v>964940</v>
      </c>
    </row>
    <row r="45" spans="2:9" x14ac:dyDescent="0.4">
      <c r="B45" s="23"/>
      <c r="C45" s="23"/>
      <c r="D45" s="24" t="s">
        <v>52</v>
      </c>
      <c r="E45" s="25"/>
      <c r="F45" s="25">
        <v>347575</v>
      </c>
      <c r="G45" s="25">
        <f t="shared" si="0"/>
        <v>347575</v>
      </c>
      <c r="H45" s="25"/>
      <c r="I45" s="25">
        <f t="shared" si="1"/>
        <v>347575</v>
      </c>
    </row>
    <row r="46" spans="2:9" x14ac:dyDescent="0.4">
      <c r="B46" s="23"/>
      <c r="C46" s="23"/>
      <c r="D46" s="24" t="s">
        <v>53</v>
      </c>
      <c r="E46" s="25"/>
      <c r="F46" s="25"/>
      <c r="G46" s="25">
        <f t="shared" si="0"/>
        <v>0</v>
      </c>
      <c r="H46" s="25"/>
      <c r="I46" s="25">
        <f t="shared" si="1"/>
        <v>0</v>
      </c>
    </row>
    <row r="47" spans="2:9" x14ac:dyDescent="0.4">
      <c r="B47" s="23"/>
      <c r="C47" s="23"/>
      <c r="D47" s="24" t="s">
        <v>54</v>
      </c>
      <c r="E47" s="25"/>
      <c r="F47" s="25">
        <v>202623</v>
      </c>
      <c r="G47" s="25">
        <f t="shared" si="0"/>
        <v>202623</v>
      </c>
      <c r="H47" s="25"/>
      <c r="I47" s="25">
        <f t="shared" si="1"/>
        <v>202623</v>
      </c>
    </row>
    <row r="48" spans="2:9" x14ac:dyDescent="0.4">
      <c r="B48" s="23"/>
      <c r="C48" s="23"/>
      <c r="D48" s="24" t="s">
        <v>55</v>
      </c>
      <c r="E48" s="25"/>
      <c r="F48" s="25">
        <v>423345</v>
      </c>
      <c r="G48" s="25">
        <f t="shared" si="0"/>
        <v>423345</v>
      </c>
      <c r="H48" s="25"/>
      <c r="I48" s="25">
        <f t="shared" si="1"/>
        <v>423345</v>
      </c>
    </row>
    <row r="49" spans="2:9" x14ac:dyDescent="0.4">
      <c r="B49" s="23"/>
      <c r="C49" s="23"/>
      <c r="D49" s="24" t="s">
        <v>56</v>
      </c>
      <c r="E49" s="25"/>
      <c r="F49" s="25">
        <v>321370</v>
      </c>
      <c r="G49" s="25">
        <f t="shared" si="0"/>
        <v>321370</v>
      </c>
      <c r="H49" s="25"/>
      <c r="I49" s="25">
        <f t="shared" si="1"/>
        <v>321370</v>
      </c>
    </row>
    <row r="50" spans="2:9" x14ac:dyDescent="0.4">
      <c r="B50" s="23"/>
      <c r="C50" s="23"/>
      <c r="D50" s="24" t="s">
        <v>57</v>
      </c>
      <c r="E50" s="25"/>
      <c r="F50" s="25">
        <v>627863</v>
      </c>
      <c r="G50" s="25">
        <f t="shared" si="0"/>
        <v>627863</v>
      </c>
      <c r="H50" s="25"/>
      <c r="I50" s="25">
        <f t="shared" si="1"/>
        <v>627863</v>
      </c>
    </row>
    <row r="51" spans="2:9" x14ac:dyDescent="0.4">
      <c r="B51" s="23"/>
      <c r="C51" s="23"/>
      <c r="D51" s="24" t="s">
        <v>58</v>
      </c>
      <c r="E51" s="25"/>
      <c r="F51" s="25">
        <v>604681</v>
      </c>
      <c r="G51" s="25">
        <f t="shared" si="0"/>
        <v>604681</v>
      </c>
      <c r="H51" s="25"/>
      <c r="I51" s="25">
        <f t="shared" si="1"/>
        <v>604681</v>
      </c>
    </row>
    <row r="52" spans="2:9" x14ac:dyDescent="0.4">
      <c r="B52" s="23"/>
      <c r="C52" s="23"/>
      <c r="D52" s="24" t="s">
        <v>59</v>
      </c>
      <c r="E52" s="25"/>
      <c r="F52" s="25">
        <v>320289</v>
      </c>
      <c r="G52" s="25">
        <f t="shared" si="0"/>
        <v>320289</v>
      </c>
      <c r="H52" s="25"/>
      <c r="I52" s="25">
        <f t="shared" si="1"/>
        <v>320289</v>
      </c>
    </row>
    <row r="53" spans="2:9" x14ac:dyDescent="0.4">
      <c r="B53" s="23"/>
      <c r="C53" s="23"/>
      <c r="D53" s="24" t="s">
        <v>60</v>
      </c>
      <c r="E53" s="25"/>
      <c r="F53" s="25">
        <v>422040</v>
      </c>
      <c r="G53" s="25">
        <f t="shared" si="0"/>
        <v>422040</v>
      </c>
      <c r="H53" s="25"/>
      <c r="I53" s="25">
        <f t="shared" si="1"/>
        <v>422040</v>
      </c>
    </row>
    <row r="54" spans="2:9" x14ac:dyDescent="0.4">
      <c r="B54" s="23"/>
      <c r="C54" s="23"/>
      <c r="D54" s="24" t="s">
        <v>61</v>
      </c>
      <c r="E54" s="25">
        <v>14300</v>
      </c>
      <c r="F54" s="25">
        <v>9948673</v>
      </c>
      <c r="G54" s="25">
        <f t="shared" si="0"/>
        <v>9962973</v>
      </c>
      <c r="H54" s="25"/>
      <c r="I54" s="25">
        <f t="shared" si="1"/>
        <v>9962973</v>
      </c>
    </row>
    <row r="55" spans="2:9" x14ac:dyDescent="0.4">
      <c r="B55" s="23"/>
      <c r="C55" s="23"/>
      <c r="D55" s="24" t="s">
        <v>62</v>
      </c>
      <c r="E55" s="25">
        <v>29580</v>
      </c>
      <c r="F55" s="25">
        <v>825616</v>
      </c>
      <c r="G55" s="25">
        <f t="shared" si="0"/>
        <v>855196</v>
      </c>
      <c r="H55" s="25"/>
      <c r="I55" s="25">
        <f t="shared" si="1"/>
        <v>855196</v>
      </c>
    </row>
    <row r="56" spans="2:9" x14ac:dyDescent="0.4">
      <c r="B56" s="23"/>
      <c r="C56" s="23"/>
      <c r="D56" s="24" t="s">
        <v>63</v>
      </c>
      <c r="E56" s="25"/>
      <c r="F56" s="25"/>
      <c r="G56" s="25">
        <f t="shared" si="0"/>
        <v>0</v>
      </c>
      <c r="H56" s="25"/>
      <c r="I56" s="25">
        <f t="shared" si="1"/>
        <v>0</v>
      </c>
    </row>
    <row r="57" spans="2:9" x14ac:dyDescent="0.4">
      <c r="B57" s="23"/>
      <c r="C57" s="23"/>
      <c r="D57" s="24" t="s">
        <v>64</v>
      </c>
      <c r="E57" s="25"/>
      <c r="F57" s="25">
        <v>655914</v>
      </c>
      <c r="G57" s="25">
        <f t="shared" si="0"/>
        <v>655914</v>
      </c>
      <c r="H57" s="25"/>
      <c r="I57" s="25">
        <f t="shared" si="1"/>
        <v>655914</v>
      </c>
    </row>
    <row r="58" spans="2:9" x14ac:dyDescent="0.4">
      <c r="B58" s="23"/>
      <c r="C58" s="23"/>
      <c r="D58" s="24" t="s">
        <v>49</v>
      </c>
      <c r="E58" s="25"/>
      <c r="F58" s="25">
        <v>392799</v>
      </c>
      <c r="G58" s="25">
        <f t="shared" si="0"/>
        <v>392799</v>
      </c>
      <c r="H58" s="25"/>
      <c r="I58" s="25">
        <f t="shared" si="1"/>
        <v>392799</v>
      </c>
    </row>
    <row r="59" spans="2:9" x14ac:dyDescent="0.4">
      <c r="B59" s="23"/>
      <c r="C59" s="23"/>
      <c r="D59" s="24" t="s">
        <v>65</v>
      </c>
      <c r="E59" s="25">
        <v>44622</v>
      </c>
      <c r="F59" s="25">
        <v>7905958</v>
      </c>
      <c r="G59" s="25">
        <f t="shared" si="0"/>
        <v>7950580</v>
      </c>
      <c r="H59" s="25"/>
      <c r="I59" s="25">
        <f t="shared" si="1"/>
        <v>7950580</v>
      </c>
    </row>
    <row r="60" spans="2:9" x14ac:dyDescent="0.4">
      <c r="B60" s="23"/>
      <c r="C60" s="23"/>
      <c r="D60" s="24" t="s">
        <v>66</v>
      </c>
      <c r="E60" s="25">
        <v>-43767</v>
      </c>
      <c r="F60" s="25">
        <v>-2051630</v>
      </c>
      <c r="G60" s="25">
        <f t="shared" si="0"/>
        <v>-2095397</v>
      </c>
      <c r="H60" s="25"/>
      <c r="I60" s="25">
        <f t="shared" si="1"/>
        <v>-2095397</v>
      </c>
    </row>
    <row r="61" spans="2:9" x14ac:dyDescent="0.4">
      <c r="B61" s="23"/>
      <c r="C61" s="23"/>
      <c r="D61" s="24" t="s">
        <v>67</v>
      </c>
      <c r="E61" s="25"/>
      <c r="F61" s="25"/>
      <c r="G61" s="25">
        <f t="shared" si="0"/>
        <v>0</v>
      </c>
      <c r="H61" s="25"/>
      <c r="I61" s="25">
        <f t="shared" si="1"/>
        <v>0</v>
      </c>
    </row>
    <row r="62" spans="2:9" x14ac:dyDescent="0.4">
      <c r="B62" s="23"/>
      <c r="C62" s="23"/>
      <c r="D62" s="24" t="s">
        <v>68</v>
      </c>
      <c r="E62" s="25"/>
      <c r="F62" s="25"/>
      <c r="G62" s="25">
        <f t="shared" si="0"/>
        <v>0</v>
      </c>
      <c r="H62" s="25"/>
      <c r="I62" s="25">
        <f t="shared" si="1"/>
        <v>0</v>
      </c>
    </row>
    <row r="63" spans="2:9" x14ac:dyDescent="0.4">
      <c r="B63" s="23"/>
      <c r="C63" s="26"/>
      <c r="D63" s="27" t="s">
        <v>69</v>
      </c>
      <c r="E63" s="28">
        <f>+E23+E32+E43+E59+E60+E61+E62</f>
        <v>10400855</v>
      </c>
      <c r="F63" s="28">
        <f>+F23+F32+F43+F59+F60+F61+F62</f>
        <v>134539584</v>
      </c>
      <c r="G63" s="28">
        <f t="shared" si="0"/>
        <v>144940439</v>
      </c>
      <c r="H63" s="28">
        <f>+H23+H32+H43+H59+H60+H61+H62</f>
        <v>0</v>
      </c>
      <c r="I63" s="28">
        <f t="shared" si="1"/>
        <v>144940439</v>
      </c>
    </row>
    <row r="64" spans="2:9" x14ac:dyDescent="0.4">
      <c r="B64" s="26"/>
      <c r="C64" s="29" t="s">
        <v>70</v>
      </c>
      <c r="D64" s="30"/>
      <c r="E64" s="31">
        <f xml:space="preserve"> +E22 - E63</f>
        <v>-1650455</v>
      </c>
      <c r="F64" s="31">
        <f xml:space="preserve"> +F22 - F63</f>
        <v>19708386</v>
      </c>
      <c r="G64" s="31">
        <f t="shared" si="0"/>
        <v>18057931</v>
      </c>
      <c r="H64" s="31">
        <f xml:space="preserve"> +H22 - H63</f>
        <v>0</v>
      </c>
      <c r="I64" s="31">
        <f>I22-I63</f>
        <v>18057931</v>
      </c>
    </row>
    <row r="65" spans="2:9" x14ac:dyDescent="0.4">
      <c r="B65" s="20" t="s">
        <v>71</v>
      </c>
      <c r="C65" s="20" t="s">
        <v>12</v>
      </c>
      <c r="D65" s="24" t="s">
        <v>72</v>
      </c>
      <c r="E65" s="25"/>
      <c r="F65" s="25">
        <v>152</v>
      </c>
      <c r="G65" s="25">
        <f t="shared" si="0"/>
        <v>152</v>
      </c>
      <c r="H65" s="25"/>
      <c r="I65" s="25">
        <f t="shared" si="1"/>
        <v>152</v>
      </c>
    </row>
    <row r="66" spans="2:9" x14ac:dyDescent="0.4">
      <c r="B66" s="23"/>
      <c r="C66" s="23"/>
      <c r="D66" s="24" t="s">
        <v>73</v>
      </c>
      <c r="E66" s="25">
        <v>14</v>
      </c>
      <c r="F66" s="25">
        <v>5686</v>
      </c>
      <c r="G66" s="25">
        <f t="shared" si="0"/>
        <v>5700</v>
      </c>
      <c r="H66" s="25"/>
      <c r="I66" s="25">
        <f t="shared" si="1"/>
        <v>5700</v>
      </c>
    </row>
    <row r="67" spans="2:9" x14ac:dyDescent="0.4">
      <c r="B67" s="23"/>
      <c r="C67" s="23"/>
      <c r="D67" s="24" t="s">
        <v>74</v>
      </c>
      <c r="E67" s="25">
        <f>+E68+E69+E70</f>
        <v>127143</v>
      </c>
      <c r="F67" s="25">
        <f>+F68+F69+F70</f>
        <v>1759570</v>
      </c>
      <c r="G67" s="25">
        <f t="shared" si="0"/>
        <v>1886713</v>
      </c>
      <c r="H67" s="25">
        <f>+H68+H69+H70</f>
        <v>0</v>
      </c>
      <c r="I67" s="25">
        <f t="shared" si="1"/>
        <v>1886713</v>
      </c>
    </row>
    <row r="68" spans="2:9" x14ac:dyDescent="0.4">
      <c r="B68" s="23"/>
      <c r="C68" s="23"/>
      <c r="D68" s="24" t="s">
        <v>75</v>
      </c>
      <c r="E68" s="25"/>
      <c r="F68" s="25">
        <v>28000</v>
      </c>
      <c r="G68" s="25">
        <f t="shared" si="0"/>
        <v>28000</v>
      </c>
      <c r="H68" s="25"/>
      <c r="I68" s="25">
        <f t="shared" si="1"/>
        <v>28000</v>
      </c>
    </row>
    <row r="69" spans="2:9" x14ac:dyDescent="0.4">
      <c r="B69" s="23"/>
      <c r="C69" s="23"/>
      <c r="D69" s="24" t="s">
        <v>76</v>
      </c>
      <c r="E69" s="25"/>
      <c r="F69" s="25">
        <v>1712612</v>
      </c>
      <c r="G69" s="25">
        <f t="shared" si="0"/>
        <v>1712612</v>
      </c>
      <c r="H69" s="25"/>
      <c r="I69" s="25">
        <f t="shared" si="1"/>
        <v>1712612</v>
      </c>
    </row>
    <row r="70" spans="2:9" x14ac:dyDescent="0.4">
      <c r="B70" s="23"/>
      <c r="C70" s="23"/>
      <c r="D70" s="24" t="s">
        <v>77</v>
      </c>
      <c r="E70" s="25">
        <v>127143</v>
      </c>
      <c r="F70" s="25">
        <v>18958</v>
      </c>
      <c r="G70" s="25">
        <f t="shared" si="0"/>
        <v>146101</v>
      </c>
      <c r="H70" s="25"/>
      <c r="I70" s="25">
        <f t="shared" si="1"/>
        <v>146101</v>
      </c>
    </row>
    <row r="71" spans="2:9" x14ac:dyDescent="0.4">
      <c r="B71" s="23"/>
      <c r="C71" s="26"/>
      <c r="D71" s="27" t="s">
        <v>78</v>
      </c>
      <c r="E71" s="28">
        <f>+E65+E66+E67</f>
        <v>127157</v>
      </c>
      <c r="F71" s="28">
        <f>+F65+F66+F67</f>
        <v>1765408</v>
      </c>
      <c r="G71" s="28">
        <f t="shared" si="0"/>
        <v>1892565</v>
      </c>
      <c r="H71" s="28">
        <f>+H65+H66+H67</f>
        <v>0</v>
      </c>
      <c r="I71" s="28">
        <f t="shared" si="1"/>
        <v>1892565</v>
      </c>
    </row>
    <row r="72" spans="2:9" x14ac:dyDescent="0.4">
      <c r="B72" s="23"/>
      <c r="C72" s="20" t="s">
        <v>29</v>
      </c>
      <c r="D72" s="24" t="s">
        <v>79</v>
      </c>
      <c r="E72" s="25"/>
      <c r="F72" s="25">
        <v>152</v>
      </c>
      <c r="G72" s="25">
        <f t="shared" ref="G72:G78" si="2">+E72+F72</f>
        <v>152</v>
      </c>
      <c r="H72" s="25"/>
      <c r="I72" s="25">
        <f t="shared" ref="I72:I76" si="3">G72-ABS(H72)</f>
        <v>152</v>
      </c>
    </row>
    <row r="73" spans="2:9" x14ac:dyDescent="0.4">
      <c r="B73" s="23"/>
      <c r="C73" s="23"/>
      <c r="D73" s="24" t="s">
        <v>80</v>
      </c>
      <c r="E73" s="25">
        <f>+E74+E75</f>
        <v>19368</v>
      </c>
      <c r="F73" s="25">
        <f>+F74+F75</f>
        <v>2783193</v>
      </c>
      <c r="G73" s="25">
        <f t="shared" si="2"/>
        <v>2802561</v>
      </c>
      <c r="H73" s="25">
        <f>+H74+H75</f>
        <v>0</v>
      </c>
      <c r="I73" s="25">
        <f t="shared" si="3"/>
        <v>2802561</v>
      </c>
    </row>
    <row r="74" spans="2:9" x14ac:dyDescent="0.4">
      <c r="B74" s="23"/>
      <c r="C74" s="23"/>
      <c r="D74" s="24" t="s">
        <v>81</v>
      </c>
      <c r="E74" s="25"/>
      <c r="F74" s="25">
        <v>1712612</v>
      </c>
      <c r="G74" s="25">
        <f t="shared" si="2"/>
        <v>1712612</v>
      </c>
      <c r="H74" s="25"/>
      <c r="I74" s="25">
        <f t="shared" si="3"/>
        <v>1712612</v>
      </c>
    </row>
    <row r="75" spans="2:9" x14ac:dyDescent="0.4">
      <c r="B75" s="23"/>
      <c r="C75" s="23"/>
      <c r="D75" s="24" t="s">
        <v>82</v>
      </c>
      <c r="E75" s="25">
        <v>19368</v>
      </c>
      <c r="F75" s="25">
        <v>1070581</v>
      </c>
      <c r="G75" s="25">
        <f t="shared" si="2"/>
        <v>1089949</v>
      </c>
      <c r="H75" s="25"/>
      <c r="I75" s="25">
        <f t="shared" si="3"/>
        <v>1089949</v>
      </c>
    </row>
    <row r="76" spans="2:9" x14ac:dyDescent="0.4">
      <c r="B76" s="23"/>
      <c r="C76" s="26"/>
      <c r="D76" s="27" t="s">
        <v>83</v>
      </c>
      <c r="E76" s="28">
        <f>+E72+E73</f>
        <v>19368</v>
      </c>
      <c r="F76" s="28">
        <f>+F72+F73</f>
        <v>2783345</v>
      </c>
      <c r="G76" s="28">
        <f t="shared" si="2"/>
        <v>2802713</v>
      </c>
      <c r="H76" s="28">
        <f>+H72+H73</f>
        <v>0</v>
      </c>
      <c r="I76" s="28">
        <f t="shared" si="3"/>
        <v>2802713</v>
      </c>
    </row>
    <row r="77" spans="2:9" x14ac:dyDescent="0.4">
      <c r="B77" s="26"/>
      <c r="C77" s="29" t="s">
        <v>84</v>
      </c>
      <c r="D77" s="32"/>
      <c r="E77" s="33">
        <f xml:space="preserve"> +E71 - E76</f>
        <v>107789</v>
      </c>
      <c r="F77" s="33">
        <f xml:space="preserve"> +F71 - F76</f>
        <v>-1017937</v>
      </c>
      <c r="G77" s="33">
        <f t="shared" si="2"/>
        <v>-910148</v>
      </c>
      <c r="H77" s="33">
        <f xml:space="preserve"> +H71 - H76</f>
        <v>0</v>
      </c>
      <c r="I77" s="33">
        <f>I71-I76</f>
        <v>-910148</v>
      </c>
    </row>
    <row r="78" spans="2:9" x14ac:dyDescent="0.4">
      <c r="B78" s="29" t="s">
        <v>85</v>
      </c>
      <c r="C78" s="34"/>
      <c r="D78" s="30"/>
      <c r="E78" s="31">
        <f xml:space="preserve"> +E64 +E77</f>
        <v>-1542666</v>
      </c>
      <c r="F78" s="31">
        <f xml:space="preserve"> +F64 +F77</f>
        <v>18690449</v>
      </c>
      <c r="G78" s="31">
        <f t="shared" si="2"/>
        <v>17147783</v>
      </c>
      <c r="H78" s="31">
        <f xml:space="preserve"> +H64 +H77</f>
        <v>0</v>
      </c>
      <c r="I78" s="31">
        <f>I64+I77</f>
        <v>17147783</v>
      </c>
    </row>
  </sheetData>
  <mergeCells count="13">
    <mergeCell ref="B7:B64"/>
    <mergeCell ref="C7:C22"/>
    <mergeCell ref="C23:C63"/>
    <mergeCell ref="B65:B77"/>
    <mergeCell ref="C65:C71"/>
    <mergeCell ref="C72:C76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光の森こども園</vt:lpstr>
      <vt:lpstr>光の森こども園!Print_Titles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2024-10-15T00:20:42Z</dcterms:created>
  <dcterms:modified xsi:type="dcterms:W3CDTF">2024-10-15T00:20:45Z</dcterms:modified>
</cp:coreProperties>
</file>